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C:\Users\User\Downloads\"/>
    </mc:Choice>
  </mc:AlternateContent>
  <xr:revisionPtr revIDLastSave="0" documentId="13_ncr:1_{B063C61A-E643-461F-82F4-52AB66886DE8}" xr6:coauthVersionLast="47" xr6:coauthVersionMax="47" xr10:uidLastSave="{00000000-0000-0000-0000-000000000000}"/>
  <bookViews>
    <workbookView xWindow="-120" yWindow="-120" windowWidth="20730" windowHeight="11040" tabRatio="781" xr2:uid="{00000000-000D-0000-FFFF-FFFF00000000}"/>
  </bookViews>
  <sheets>
    <sheet name="Nowshera Summary" sheetId="4" r:id="rId1"/>
    <sheet name="GGPS Talab Abad" sheetId="3" r:id="rId2"/>
    <sheet name="GGPS Khat Kalay" sheetId="2" r:id="rId3"/>
    <sheet name="GGPS Iraq Abad" sheetId="1" r:id="rId4"/>
    <sheet name="GGPS Wazir Garhi" sheetId="8" r:id="rId5"/>
    <sheet name="GGPS Umer Khan Kalay" sheetId="7" r:id="rId6"/>
  </sheets>
  <definedNames>
    <definedName name="_xlnm.Print_Area" localSheetId="3">'GGPS Iraq Abad'!$A$1:$E$33</definedName>
    <definedName name="_xlnm.Print_Area" localSheetId="2">'GGPS Khat Kalay'!$A$1:$E$27</definedName>
    <definedName name="_xlnm.Print_Area" localSheetId="1">'GGPS Talab Abad'!$A$1:$E$23</definedName>
    <definedName name="_xlnm.Print_Area" localSheetId="5">'GGPS Umer Khan Kalay'!$A$1:$E$27</definedName>
    <definedName name="_xlnm.Print_Area" localSheetId="0">'Nowshera Summary'!$A$1:$G$43</definedName>
  </definedNames>
  <calcPr calcId="191029"/>
</workbook>
</file>

<file path=xl/calcChain.xml><?xml version="1.0" encoding="utf-8"?>
<calcChain xmlns="http://schemas.openxmlformats.org/spreadsheetml/2006/main">
  <c r="E39" i="4" l="1"/>
  <c r="G39" i="4" s="1"/>
  <c r="E40" i="4" l="1"/>
  <c r="G40" i="4" s="1"/>
  <c r="E38" i="4"/>
  <c r="G38" i="4" s="1"/>
  <c r="E37" i="4"/>
  <c r="G37" i="4" s="1"/>
  <c r="E36" i="4"/>
  <c r="G36" i="4" s="1"/>
  <c r="E35" i="4"/>
  <c r="G35" i="4" s="1"/>
  <c r="E34" i="4"/>
  <c r="G34" i="4" s="1"/>
  <c r="E33" i="4"/>
  <c r="G33" i="4" s="1"/>
  <c r="E32" i="4"/>
  <c r="G32" i="4" s="1"/>
  <c r="E31" i="4"/>
  <c r="G31" i="4" s="1"/>
  <c r="E30" i="4"/>
  <c r="G30" i="4" s="1"/>
  <c r="E29" i="4"/>
  <c r="G29" i="4" s="1"/>
  <c r="E28" i="4"/>
  <c r="G28" i="4" s="1"/>
  <c r="E27" i="4"/>
  <c r="G27" i="4" s="1"/>
  <c r="E22" i="4"/>
  <c r="G22" i="4" s="1"/>
  <c r="E21" i="4"/>
  <c r="G21" i="4" s="1"/>
  <c r="E20" i="4"/>
  <c r="G20" i="4" s="1"/>
  <c r="E15" i="4"/>
  <c r="G15" i="4" s="1"/>
  <c r="E14" i="4"/>
  <c r="G14" i="4" s="1"/>
  <c r="E13" i="4"/>
  <c r="G13" i="4" s="1"/>
  <c r="E12" i="4"/>
  <c r="G12" i="4" s="1"/>
  <c r="E10" i="4"/>
  <c r="G10" i="4" s="1"/>
  <c r="E8" i="4"/>
  <c r="G8" i="4" s="1"/>
  <c r="G23" i="4" l="1"/>
  <c r="G41" i="4"/>
  <c r="E11" i="4"/>
  <c r="G11" i="4" s="1"/>
  <c r="E10" i="1"/>
  <c r="E9" i="4" s="1"/>
  <c r="G9" i="4" s="1"/>
  <c r="G16" i="4" l="1"/>
  <c r="G43" i="4" s="1"/>
</calcChain>
</file>

<file path=xl/sharedStrings.xml><?xml version="1.0" encoding="utf-8"?>
<sst xmlns="http://schemas.openxmlformats.org/spreadsheetml/2006/main" count="467" uniqueCount="91">
  <si>
    <t xml:space="preserve">Grand Total </t>
  </si>
  <si>
    <t>No</t>
  </si>
  <si>
    <t>Each</t>
  </si>
  <si>
    <t xml:space="preserve"> Steel ventilators</t>
  </si>
  <si>
    <t>Supply and Fixing of CP floor Truff Jalli 4"×4" complete work</t>
  </si>
  <si>
    <t>Floor Truff Jalli</t>
  </si>
  <si>
    <t>Indian WC</t>
  </si>
  <si>
    <t>Providing and fixing 1/2'' Ф brass stop/bib cock (water taps) of approved quality for toilets (new and existing).</t>
  </si>
  <si>
    <t>Bib Cock</t>
  </si>
  <si>
    <t>Rft</t>
  </si>
  <si>
    <t>PVC Pipe</t>
  </si>
  <si>
    <t>PPR Pipe</t>
  </si>
  <si>
    <t>PKR</t>
  </si>
  <si>
    <t>Total Cost</t>
  </si>
  <si>
    <t>Unit Rate</t>
  </si>
  <si>
    <t>Quantity</t>
  </si>
  <si>
    <t>Unit</t>
  </si>
  <si>
    <t>Activities</t>
  </si>
  <si>
    <t>S/N</t>
  </si>
  <si>
    <t>Sanitary/Plumbing</t>
  </si>
  <si>
    <t>C</t>
  </si>
  <si>
    <t>Total B</t>
  </si>
  <si>
    <t>Providing and fixing good quality local made switch board.</t>
  </si>
  <si>
    <t>Switch board.</t>
  </si>
  <si>
    <t>LED Light</t>
  </si>
  <si>
    <t>Job</t>
  </si>
  <si>
    <t>Electrification</t>
  </si>
  <si>
    <t>B</t>
  </si>
  <si>
    <t>Sft</t>
  </si>
  <si>
    <t>Ceramic Tiles for wall and Floors</t>
  </si>
  <si>
    <t>1/2" thick cement plaster 1:4 on  walls, inner, outer sides,  including making edges, corners, and curing, etc., complete in all aspects.</t>
  </si>
  <si>
    <t>Plaster</t>
  </si>
  <si>
    <t>Cft</t>
  </si>
  <si>
    <t>Cement Concrete</t>
  </si>
  <si>
    <t>Dismantling existing work</t>
  </si>
  <si>
    <t>Specification</t>
  </si>
  <si>
    <t>Items</t>
  </si>
  <si>
    <t>A</t>
  </si>
  <si>
    <t>Project Name:</t>
  </si>
  <si>
    <t xml:space="preserve"> Initiative for Development and Empowerment Axis-IDEA</t>
  </si>
  <si>
    <t xml:space="preserve"> Integrated COVID-19 Humanitarian Assistance to Afghan refugees in KP and Balochistan</t>
  </si>
  <si>
    <t>Organization Name:</t>
  </si>
  <si>
    <t>Sanitary/Plumbing estimated Total cost C</t>
  </si>
  <si>
    <t>Civil work estimated Total cost A</t>
  </si>
  <si>
    <t xml:space="preserve">Provide &amp; laying  of Plain Cement Concrete 1:2:4, including surface finishing, curing complete finish work </t>
  </si>
  <si>
    <t>Providing and Fixing Ceramic Floor Tiles of approved quality of Size  12" x 12", on floor and wall unto 5 feet height, including cutting, fixing, cement, bonds, etc. Complete in all aspects</t>
  </si>
  <si>
    <t>Electric Wire/Cable</t>
  </si>
  <si>
    <t>Providing and Laying wiring of 2/3 pin 5 Amp plug in 3/.029 PVC insulated, Electric points, PVC Ducts/ Conduit, cable/Wire 3/029 etc. complete.</t>
  </si>
  <si>
    <t xml:space="preserve">Providing and Fixing LED lights of 9-12 watts of best quality </t>
  </si>
  <si>
    <t>Visibility plate</t>
  </si>
  <si>
    <t>Double tap with Muslim shower</t>
  </si>
  <si>
    <t>Providing and fixing 1/2'' Ф brass stop/bib cock (water taps) of approved quality for toilets (new and existing).Porta, Faisal or Master.</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</si>
  <si>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hard.Master or equivalent.</t>
  </si>
  <si>
    <t>Providing and fitting glazed earthen ware water closet (WC), squatter type (Orissa pattern) combined with foot rest, medium size, including fixing 1/2'' Ф Tee cock with supply pipe for flush tank, J-pipe for WC, flush tank, P-Trap, standard size, 2'' Ø UPVC pipes as vent pipe of toilet with fly screening head/cap, socket, elbow, Reducer as required for fittings of approved quality. Complete in all aspects. white in colour Porta, Faisal or Master.</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</si>
  <si>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</si>
  <si>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Chromium plated double bib-cock of 1/2" dia with steel Muslim Shower. Porta, Faisal or Master.</t>
  </si>
  <si>
    <t>Electrification Estimated Total Cost B</t>
  </si>
  <si>
    <t>Dismantling existing work and disposal the material to safe place</t>
  </si>
  <si>
    <t>Visibility plates 1.5’X1.5’, 18-20 SWG, stainless steel,  holes for nails  Complete Write up as per instruction of client, including fixing work complete in all aspects</t>
  </si>
  <si>
    <t>Providing and fixing 18-20 SWG of steel ventilators of 2'x1' in size using 1''x1'' angle iron frame, including all necessary steel fittings hold fasts and two coats of synthetic enamel paint in addition to one coat of primer/rust proof paint  complete work.</t>
  </si>
  <si>
    <t xml:space="preserve"> 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</si>
  <si>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Providing and Fixing 4" dia UPVC pipe including all sanitary fittings from WC to Septick Tank for  disposal of laterine waste water. Dadex, Master or equivalent-Class.</t>
  </si>
  <si>
    <t>Providing and Fixing 3" dia UPVC pipe including all sanitary fittings from WC to Septick Tank for  disposal of laterine waste water. Dadex, Master or equivalent-Class.</t>
  </si>
  <si>
    <t>District:</t>
  </si>
  <si>
    <t>School Name:</t>
  </si>
  <si>
    <t xml:space="preserve">Internal paint with approved brand like Dulux/Nippon/Berger/Mobee/ICI to give an even shade. The cost includes scrapping, sand papering and preparing the surface smooth for distempering, in three coats over primer of approved quality like Berger/Dulux/Nippon/Mobee  complete in all aspects and/or as directed by the Engineer </t>
  </si>
  <si>
    <t>Internal Paint</t>
  </si>
  <si>
    <t>External Weathershield</t>
  </si>
  <si>
    <t xml:space="preserve">Surface cleaning, Providing and applying, 3 coats of Weathersheild ICI/Berger/Brighto or approved equivalent of approved colour and shade,  over one coat of primer and making smooth and even surface by appling ICI Paintex base filling as per specifications, to surface of walls, complete in all respects as specified and as approved by the  Engineer. </t>
  </si>
  <si>
    <t>Hand Wash Basin</t>
  </si>
  <si>
    <t>Providing and Fixing glazed earthen ware wash hand basin (WHB) white in color of Porta or Bright, complete, size 56x40 cm (22"x16"), including pedestal, bracket set, Side Pillar Cook Water Tap, waste coupling, 1-1/4'' Ф strainers, 1-1/4'' Ф drain pipe, soap dish, complete in all respects:</t>
  </si>
  <si>
    <t>Chrome Plated Stainless steel dual way basin mixer</t>
  </si>
  <si>
    <t>Basin Mixer</t>
  </si>
  <si>
    <t xml:space="preserve">Providing and fixing of mirror set along with soap tray, plastic tissue holder box, toilet roll holder etc. </t>
  </si>
  <si>
    <t>Mirror for Basin</t>
  </si>
  <si>
    <t xml:space="preserve">Providing and fixing western commode from PORTA Model # HD113A or equivalent (Material Porcelain)   One-Piece Toilet Hydraulic Seat Cover White S-Trap Centre of Drain 300MM (12")                                                                                                                                                                              Size: Height =685MM Length = 645 MM Width = 410 MM                                                                                                                                                                                  The cost includes all the fittings with sewerage pipes and connection with P-trap etc complete in all respects and/or as directed by the Engineer. </t>
  </si>
  <si>
    <t>English Commode</t>
  </si>
  <si>
    <t>Doors paint</t>
  </si>
  <si>
    <t>Brushing &amp; scraping blisters of old paints from
woodwork + Painting old surfaces : Doors / windows any type
First coat and each subsequent coat</t>
  </si>
  <si>
    <t>Nowshera (KPK)  Summary Sheet</t>
  </si>
  <si>
    <t>GGPS Talab Abad</t>
  </si>
  <si>
    <t>GGPS Khat Kalay</t>
  </si>
  <si>
    <t>Cleaning and washing of bath rooms / toilets by using recommended chemicals i/c refilling o joints with grout material.</t>
  </si>
  <si>
    <t>Cleaning and washing of toilets</t>
  </si>
  <si>
    <t xml:space="preserve">Supplying and Fixing Polyethylene Water Tank 1500 litres (Horizontal) made from food grade FDA Certified raw material, 5 layers UV stabilized, inert with water, anti-fungus and anti-bacterial and have a service life of more than 10 years. Connection with existing water line including pipe &amp; all fitting (inlet/outlet valves and automatic valve in tank, tee, elbow, union, sockets etc.), proper overflow connection with the drain. Fixing of water tank on tee iron stand with approved color. Complete in all aspects. </t>
  </si>
  <si>
    <t>Water Tank</t>
  </si>
  <si>
    <t>GGPS Iraq Abad</t>
  </si>
  <si>
    <t>GGPS Wazir Garhi</t>
  </si>
  <si>
    <t>GGPS Umer Khan Kalay</t>
  </si>
  <si>
    <t>Chrome Plated(CP) Stainless steel dual way basin mixer</t>
  </si>
  <si>
    <t>Latrines Rehabilitation and new group Hand Wash 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</si>
</sst>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8" x14ac:knownFonts="1">
    <font>
      <sz val="11"/>
      <color theme="1"/>
      <name val="Calibri"/>
      <family val="2"/>
      <scheme val="minor"/>
    </font>
    <font>
      <sz val="11"/>
      <color theme="1"/>
      <name val="Calibri"/>
      <family val="2"/>
      <scheme val="minor"/>
    </font>
    <font>
      <b/>
      <sz val="18"/>
      <name val="Calibri"/>
      <family val="2"/>
      <scheme val="minor"/>
    </font>
    <font>
      <b/>
      <sz val="16"/>
      <color rgb="FF000000"/>
      <name val="Arial"/>
      <family val="2"/>
    </font>
    <font>
      <sz val="12"/>
      <color rgb="FF000000"/>
      <name val="Calibri"/>
      <family val="2"/>
    </font>
    <font>
      <sz val="14"/>
      <color theme="1"/>
      <name val="Calibri"/>
      <family val="2"/>
      <scheme val="minor"/>
    </font>
    <font>
      <sz val="12"/>
      <name val="Times New Roman"/>
      <family val="1"/>
    </font>
    <font>
      <sz val="10"/>
      <name val="Arial"/>
      <family val="2"/>
    </font>
    <font>
      <b/>
      <sz val="16"/>
      <name val="Calibri"/>
      <family val="2"/>
      <scheme val="minor"/>
    </font>
    <font>
      <sz val="12"/>
      <name val="Calibri"/>
      <family val="2"/>
      <scheme val="minor"/>
    </font>
    <font>
      <b/>
      <sz val="12"/>
      <name val="Calibri"/>
      <family val="2"/>
      <scheme val="minor"/>
    </font>
    <font>
      <b/>
      <sz val="14"/>
      <color theme="1"/>
      <name val="Calibri"/>
      <family val="2"/>
      <scheme val="minor"/>
    </font>
    <font>
      <b/>
      <sz val="16"/>
      <color rgb="FF000000"/>
      <name val="Calibri"/>
      <family val="2"/>
      <scheme val="minor"/>
    </font>
    <font>
      <b/>
      <sz val="18"/>
      <name val="Arial"/>
      <family val="2"/>
    </font>
    <font>
      <b/>
      <sz val="16"/>
      <name val="Arial"/>
      <family val="2"/>
    </font>
    <font>
      <sz val="12"/>
      <color theme="1"/>
      <name val="Calibri"/>
      <family val="2"/>
      <scheme val="minor"/>
    </font>
    <font>
      <sz val="12"/>
      <color rgb="FF000000"/>
      <name val="Calibri"/>
      <family val="2"/>
      <scheme val="minor"/>
    </font>
    <font>
      <sz val="16"/>
      <color theme="1"/>
      <name val="Calibri"/>
      <family val="2"/>
      <scheme val="minor"/>
    </font>
  </fonts>
  <fills count="5">
    <fill>
      <patternFill patternType="none"/>
    </fill>
    <fill>
      <patternFill patternType="gray125"/>
    </fill>
    <fill>
      <patternFill patternType="solid">
        <fgColor indexed="44"/>
        <bgColor indexed="64"/>
      </patternFill>
    </fill>
    <fill>
      <patternFill patternType="solid">
        <fgColor rgb="FFFFFFFF"/>
        <bgColor indexed="64"/>
      </patternFill>
    </fill>
    <fill>
      <patternFill patternType="solid">
        <fgColor theme="0"/>
        <bgColor indexed="64"/>
      </patternFill>
    </fill>
  </fills>
  <borders count="1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bottom style="thin">
        <color indexed="64"/>
      </bottom>
      <diagonal/>
    </border>
  </borders>
  <cellStyleXfs count="6">
    <xf numFmtId="0" fontId="0" fillId="0" borderId="0"/>
    <xf numFmtId="43" fontId="1" fillId="0" borderId="0" applyFont="0" applyFill="0" applyBorder="0" applyAlignment="0" applyProtection="0"/>
    <xf numFmtId="0" fontId="1" fillId="0" borderId="0"/>
    <xf numFmtId="0" fontId="7" fillId="0" borderId="0"/>
    <xf numFmtId="0" fontId="7" fillId="0" borderId="0"/>
    <xf numFmtId="0" fontId="7" fillId="0" borderId="0"/>
  </cellStyleXfs>
  <cellXfs count="113">
    <xf numFmtId="0" fontId="0" fillId="0" borderId="0" xfId="0"/>
    <xf numFmtId="0" fontId="15" fillId="4" borderId="4" xfId="0" applyFont="1" applyFill="1" applyBorder="1" applyAlignment="1" applyProtection="1">
      <alignment horizontal="left" vertical="center" wrapText="1"/>
      <protection hidden="1"/>
    </xf>
    <xf numFmtId="0" fontId="15" fillId="4" borderId="4" xfId="0" applyFont="1" applyFill="1" applyBorder="1" applyAlignment="1" applyProtection="1">
      <alignment horizontal="left" vertical="top" wrapText="1"/>
      <protection hidden="1"/>
    </xf>
    <xf numFmtId="0" fontId="9" fillId="0" borderId="4" xfId="3" applyFont="1" applyBorder="1" applyAlignment="1" applyProtection="1">
      <alignment wrapText="1"/>
      <protection hidden="1"/>
    </xf>
    <xf numFmtId="0" fontId="9" fillId="0" borderId="4" xfId="0" applyFont="1" applyBorder="1" applyAlignment="1" applyProtection="1">
      <alignment horizontal="left" vertical="top" wrapText="1"/>
      <protection hidden="1"/>
    </xf>
    <xf numFmtId="0" fontId="9" fillId="0" borderId="4" xfId="3" applyFont="1" applyBorder="1" applyAlignment="1" applyProtection="1">
      <alignment horizontal="left" wrapText="1"/>
      <protection hidden="1"/>
    </xf>
    <xf numFmtId="0" fontId="0" fillId="0" borderId="0" xfId="0" applyAlignment="1" applyProtection="1">
      <alignment horizontal="center"/>
      <protection hidden="1"/>
    </xf>
    <xf numFmtId="0" fontId="0" fillId="0" borderId="0" xfId="0" applyProtection="1">
      <protection hidden="1"/>
    </xf>
    <xf numFmtId="0" fontId="11" fillId="0" borderId="0" xfId="0" applyFont="1" applyProtection="1">
      <protection hidden="1"/>
    </xf>
    <xf numFmtId="0" fontId="11" fillId="0" borderId="0" xfId="0" applyFont="1" applyAlignment="1" applyProtection="1">
      <alignment vertical="top"/>
      <protection hidden="1"/>
    </xf>
    <xf numFmtId="0" fontId="5" fillId="0" borderId="0" xfId="0" applyFont="1" applyProtection="1">
      <protection hidden="1"/>
    </xf>
    <xf numFmtId="0" fontId="15" fillId="0" borderId="0" xfId="0" applyFont="1" applyProtection="1">
      <protection hidden="1"/>
    </xf>
    <xf numFmtId="0" fontId="14" fillId="2" borderId="4" xfId="0" applyFont="1" applyFill="1" applyBorder="1" applyAlignment="1" applyProtection="1">
      <alignment horizontal="center" vertical="center" wrapText="1"/>
      <protection hidden="1"/>
    </xf>
    <xf numFmtId="0" fontId="10" fillId="0" borderId="4" xfId="0" applyFont="1" applyBorder="1" applyAlignment="1" applyProtection="1">
      <alignment horizontal="left" vertical="center" wrapText="1"/>
      <protection hidden="1"/>
    </xf>
    <xf numFmtId="0" fontId="9" fillId="0" borderId="7" xfId="0" applyFont="1" applyBorder="1" applyAlignment="1" applyProtection="1">
      <alignment horizontal="center" vertical="center" wrapText="1"/>
      <protection hidden="1"/>
    </xf>
    <xf numFmtId="0" fontId="9" fillId="0" borderId="7" xfId="0" applyFont="1" applyBorder="1" applyAlignment="1" applyProtection="1">
      <alignment horizontal="left" vertical="center" wrapText="1"/>
      <protection hidden="1"/>
    </xf>
    <xf numFmtId="0" fontId="9" fillId="0" borderId="5" xfId="0" applyFont="1" applyBorder="1" applyAlignment="1" applyProtection="1">
      <alignment horizontal="center" vertical="center" wrapText="1"/>
      <protection hidden="1"/>
    </xf>
    <xf numFmtId="1" fontId="9" fillId="0" borderId="5" xfId="0" applyNumberFormat="1" applyFont="1" applyBorder="1" applyAlignment="1" applyProtection="1">
      <alignment horizontal="center" vertical="center" wrapText="1"/>
      <protection hidden="1"/>
    </xf>
    <xf numFmtId="0" fontId="9" fillId="0" borderId="4" xfId="0" applyFont="1" applyBorder="1" applyAlignment="1" applyProtection="1">
      <alignment horizontal="left" vertical="center" wrapText="1"/>
      <protection hidden="1"/>
    </xf>
    <xf numFmtId="0" fontId="9" fillId="0" borderId="8" xfId="0" applyFont="1" applyBorder="1" applyAlignment="1" applyProtection="1">
      <alignment horizontal="left" vertical="top" wrapText="1"/>
      <protection hidden="1"/>
    </xf>
    <xf numFmtId="0" fontId="16" fillId="0" borderId="5" xfId="0" applyFont="1" applyBorder="1" applyAlignment="1" applyProtection="1">
      <alignment horizontal="center" vertical="center" wrapText="1"/>
      <protection hidden="1"/>
    </xf>
    <xf numFmtId="0" fontId="16" fillId="0" borderId="4" xfId="0" applyFont="1" applyBorder="1" applyAlignment="1" applyProtection="1">
      <alignment horizontal="center" vertical="center" wrapText="1"/>
      <protection hidden="1"/>
    </xf>
    <xf numFmtId="0" fontId="16" fillId="0" borderId="4" xfId="0" applyFont="1" applyBorder="1" applyAlignment="1" applyProtection="1">
      <alignment horizontal="left" vertical="center" wrapText="1"/>
      <protection hidden="1"/>
    </xf>
    <xf numFmtId="0" fontId="9" fillId="4" borderId="4" xfId="0" applyFont="1" applyFill="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9" fillId="0" borderId="4" xfId="0" applyFont="1" applyBorder="1" applyAlignment="1" applyProtection="1">
      <alignment horizontal="left" wrapText="1"/>
      <protection hidden="1"/>
    </xf>
    <xf numFmtId="0" fontId="16" fillId="0" borderId="3" xfId="0" applyFont="1" applyBorder="1" applyAlignment="1" applyProtection="1">
      <alignment horizontal="left" vertical="center" wrapText="1"/>
      <protection hidden="1"/>
    </xf>
    <xf numFmtId="0" fontId="15" fillId="4" borderId="4" xfId="2" applyFont="1" applyFill="1" applyBorder="1" applyAlignment="1" applyProtection="1">
      <alignment horizontal="left" vertical="top" wrapText="1"/>
      <protection hidden="1"/>
    </xf>
    <xf numFmtId="0" fontId="11" fillId="0" borderId="0" xfId="0" applyFont="1" applyAlignment="1" applyProtection="1">
      <alignment horizontal="left" vertical="top"/>
      <protection hidden="1"/>
    </xf>
    <xf numFmtId="0" fontId="13" fillId="2" borderId="4" xfId="0" applyFont="1" applyFill="1" applyBorder="1" applyAlignment="1" applyProtection="1">
      <alignment horizontal="center" vertical="center" wrapText="1"/>
      <protection hidden="1"/>
    </xf>
    <xf numFmtId="0" fontId="9" fillId="0" borderId="4" xfId="5" applyFont="1" applyBorder="1" applyAlignment="1" applyProtection="1">
      <alignment horizontal="center" vertical="center"/>
      <protection hidden="1"/>
    </xf>
    <xf numFmtId="0" fontId="9" fillId="0" borderId="4" xfId="0" applyFont="1" applyBorder="1" applyAlignment="1" applyProtection="1">
      <alignment horizontal="center" vertical="center" wrapText="1"/>
      <protection hidden="1"/>
    </xf>
    <xf numFmtId="0" fontId="16" fillId="0" borderId="5" xfId="0" applyFont="1" applyBorder="1" applyAlignment="1" applyProtection="1">
      <alignment vertical="center" wrapText="1"/>
      <protection hidden="1"/>
    </xf>
    <xf numFmtId="0" fontId="16" fillId="0" borderId="4" xfId="0" applyFont="1" applyBorder="1" applyAlignment="1" applyProtection="1">
      <alignment vertical="center" wrapText="1"/>
      <protection hidden="1"/>
    </xf>
    <xf numFmtId="0" fontId="9" fillId="0" borderId="4" xfId="0" applyFont="1" applyBorder="1" applyAlignment="1" applyProtection="1">
      <alignment vertical="center" wrapText="1"/>
      <protection hidden="1"/>
    </xf>
    <xf numFmtId="0" fontId="5" fillId="0" borderId="0" xfId="0" applyFont="1" applyAlignment="1" applyProtection="1">
      <alignment vertical="top"/>
      <protection hidden="1"/>
    </xf>
    <xf numFmtId="0" fontId="11" fillId="0" borderId="0" xfId="0" applyFont="1" applyAlignment="1" applyProtection="1">
      <alignment horizontal="left" vertical="top" wrapText="1"/>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6" fillId="0" borderId="5" xfId="0" applyFont="1" applyBorder="1" applyAlignment="1" applyProtection="1">
      <alignment horizontal="left" vertical="top" wrapText="1"/>
      <protection hidden="1"/>
    </xf>
    <xf numFmtId="0" fontId="9" fillId="0" borderId="6" xfId="0" applyFont="1" applyBorder="1" applyAlignment="1" applyProtection="1">
      <alignment horizontal="center" vertical="center" wrapText="1"/>
      <protection hidden="1"/>
    </xf>
    <xf numFmtId="0" fontId="14" fillId="2" borderId="7" xfId="0" applyFont="1" applyFill="1" applyBorder="1" applyAlignment="1" applyProtection="1">
      <alignment horizontal="center" vertical="center" wrapText="1"/>
      <protection hidden="1"/>
    </xf>
    <xf numFmtId="0" fontId="9" fillId="0" borderId="3" xfId="0" applyFont="1" applyBorder="1" applyAlignment="1" applyProtection="1">
      <alignment horizontal="center" vertical="center" wrapText="1"/>
      <protection hidden="1"/>
    </xf>
    <xf numFmtId="0" fontId="9" fillId="0" borderId="3" xfId="0" applyFont="1" applyBorder="1" applyAlignment="1" applyProtection="1">
      <alignment horizontal="left" vertical="center" wrapText="1"/>
      <protection hidden="1"/>
    </xf>
    <xf numFmtId="0" fontId="9" fillId="4" borderId="4" xfId="3" applyFont="1" applyFill="1" applyBorder="1" applyAlignment="1" applyProtection="1">
      <alignment horizontal="left" vertical="center" wrapText="1"/>
      <protection hidden="1"/>
    </xf>
    <xf numFmtId="0" fontId="11" fillId="0" borderId="0" xfId="0" applyFont="1" applyAlignment="1" applyProtection="1">
      <alignment vertical="top" wrapText="1"/>
      <protection hidden="1"/>
    </xf>
    <xf numFmtId="0" fontId="17" fillId="0" borderId="0" xfId="0" applyFont="1" applyProtection="1">
      <protection hidden="1"/>
    </xf>
    <xf numFmtId="0" fontId="15" fillId="0" borderId="6" xfId="0" applyFont="1" applyBorder="1" applyAlignment="1" applyProtection="1">
      <alignment horizontal="center" vertical="center" wrapText="1"/>
      <protection hidden="1"/>
    </xf>
    <xf numFmtId="1" fontId="16" fillId="0" borderId="4" xfId="0" applyNumberFormat="1" applyFont="1" applyBorder="1" applyAlignment="1" applyProtection="1">
      <alignment horizontal="center" vertical="center" wrapText="1"/>
      <protection hidden="1"/>
    </xf>
    <xf numFmtId="0" fontId="0" fillId="0" borderId="0" xfId="0" applyAlignment="1" applyProtection="1">
      <alignment wrapText="1"/>
      <protection hidden="1"/>
    </xf>
    <xf numFmtId="4" fontId="10" fillId="0" borderId="4" xfId="0" applyNumberFormat="1" applyFont="1" applyBorder="1" applyAlignment="1" applyProtection="1">
      <alignment horizontal="left" vertical="center" wrapText="1"/>
      <protection hidden="1"/>
    </xf>
    <xf numFmtId="43" fontId="10" fillId="0" borderId="5" xfId="1" applyFont="1" applyBorder="1" applyAlignment="1" applyProtection="1">
      <alignment horizontal="left" vertical="center" wrapText="1"/>
      <protection hidden="1"/>
    </xf>
    <xf numFmtId="4" fontId="10" fillId="0" borderId="5" xfId="1" applyNumberFormat="1" applyFont="1" applyBorder="1" applyAlignment="1" applyProtection="1">
      <alignment horizontal="left" vertical="center" wrapText="1"/>
      <protection hidden="1"/>
    </xf>
    <xf numFmtId="3" fontId="16" fillId="0" borderId="5" xfId="0" applyNumberFormat="1" applyFont="1" applyBorder="1" applyAlignment="1" applyProtection="1">
      <alignment horizontal="center" vertical="center" wrapText="1"/>
      <protection hidden="1"/>
    </xf>
    <xf numFmtId="1" fontId="16" fillId="3" borderId="5" xfId="0" applyNumberFormat="1" applyFont="1" applyFill="1" applyBorder="1" applyAlignment="1" applyProtection="1">
      <alignment horizontal="center" vertical="center" wrapText="1"/>
      <protection hidden="1"/>
    </xf>
    <xf numFmtId="1" fontId="16" fillId="0" borderId="5" xfId="0" applyNumberFormat="1" applyFont="1" applyBorder="1" applyAlignment="1" applyProtection="1">
      <alignment horizontal="center" vertical="center" wrapText="1"/>
      <protection hidden="1"/>
    </xf>
    <xf numFmtId="0" fontId="0" fillId="0" borderId="4" xfId="0" applyBorder="1" applyAlignment="1" applyProtection="1">
      <alignment wrapText="1"/>
      <protection hidden="1"/>
    </xf>
    <xf numFmtId="0" fontId="8" fillId="4" borderId="4" xfId="0" applyFont="1" applyFill="1" applyBorder="1" applyAlignment="1" applyProtection="1">
      <alignment horizontal="left"/>
      <protection hidden="1"/>
    </xf>
    <xf numFmtId="1" fontId="12" fillId="0" borderId="4" xfId="0" applyNumberFormat="1" applyFont="1" applyBorder="1" applyAlignment="1" applyProtection="1">
      <alignment horizontal="center" vertical="center" wrapText="1"/>
      <protection hidden="1"/>
    </xf>
    <xf numFmtId="0" fontId="16" fillId="3" borderId="4" xfId="0" applyFont="1" applyFill="1" applyBorder="1" applyAlignment="1" applyProtection="1">
      <alignment horizontal="center" vertical="center" wrapText="1"/>
      <protection hidden="1"/>
    </xf>
    <xf numFmtId="0" fontId="6" fillId="4" borderId="4" xfId="0" applyFont="1" applyFill="1" applyBorder="1" applyAlignment="1" applyProtection="1">
      <alignment wrapText="1"/>
      <protection hidden="1"/>
    </xf>
    <xf numFmtId="0" fontId="9" fillId="4" borderId="4" xfId="0" applyFont="1" applyFill="1" applyBorder="1" applyAlignment="1" applyProtection="1">
      <alignment wrapText="1"/>
      <protection hidden="1"/>
    </xf>
    <xf numFmtId="0" fontId="8" fillId="4" borderId="3" xfId="0" applyFont="1" applyFill="1" applyBorder="1" applyAlignment="1" applyProtection="1">
      <alignment horizontal="left" vertical="center"/>
      <protection hidden="1"/>
    </xf>
    <xf numFmtId="0" fontId="8" fillId="4" borderId="2" xfId="0" applyFont="1" applyFill="1" applyBorder="1" applyAlignment="1" applyProtection="1">
      <alignment horizontal="left" vertical="center"/>
      <protection hidden="1"/>
    </xf>
    <xf numFmtId="0" fontId="8" fillId="4" borderId="1" xfId="0" applyFont="1" applyFill="1" applyBorder="1" applyAlignment="1" applyProtection="1">
      <alignment horizontal="left" vertical="center"/>
      <protection hidden="1"/>
    </xf>
    <xf numFmtId="4" fontId="6" fillId="4" borderId="4" xfId="0" applyNumberFormat="1" applyFont="1" applyFill="1" applyBorder="1" applyAlignment="1" applyProtection="1">
      <alignment horizontal="center" vertical="center" wrapText="1"/>
      <protection hidden="1"/>
    </xf>
    <xf numFmtId="0" fontId="8" fillId="4" borderId="4" xfId="0" applyFont="1" applyFill="1" applyBorder="1" applyAlignment="1" applyProtection="1">
      <alignment horizontal="center" vertical="center" wrapText="1"/>
      <protection hidden="1"/>
    </xf>
    <xf numFmtId="1" fontId="16" fillId="3" borderId="4" xfId="0" applyNumberFormat="1" applyFont="1" applyFill="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1" fontId="3" fillId="3" borderId="4" xfId="0" applyNumberFormat="1"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3" fontId="3" fillId="0" borderId="4" xfId="0" applyNumberFormat="1" applyFont="1" applyBorder="1" applyAlignment="1" applyProtection="1">
      <alignment horizontal="center" vertical="center" wrapText="1"/>
      <protection hidden="1"/>
    </xf>
    <xf numFmtId="3" fontId="0" fillId="0" borderId="0" xfId="0" applyNumberFormat="1" applyProtection="1">
      <protection hidden="1"/>
    </xf>
    <xf numFmtId="3" fontId="16" fillId="0" borderId="5"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16" fillId="0" borderId="4" xfId="0" applyFont="1" applyBorder="1" applyAlignment="1" applyProtection="1">
      <alignment horizontal="center" vertical="center" wrapText="1"/>
      <protection locked="0"/>
    </xf>
    <xf numFmtId="0" fontId="15" fillId="0" borderId="4" xfId="1" applyNumberFormat="1" applyFont="1" applyBorder="1" applyAlignment="1" applyProtection="1">
      <alignment horizontal="center" vertical="center"/>
      <protection locked="0"/>
    </xf>
    <xf numFmtId="0" fontId="14" fillId="2" borderId="3" xfId="0" applyFont="1" applyFill="1" applyBorder="1" applyAlignment="1" applyProtection="1">
      <alignment horizontal="left" vertical="top" wrapText="1"/>
      <protection hidden="1"/>
    </xf>
    <xf numFmtId="0" fontId="14" fillId="2" borderId="2" xfId="0" applyFont="1" applyFill="1" applyBorder="1" applyAlignment="1" applyProtection="1">
      <alignment horizontal="left" vertical="top" wrapText="1"/>
      <protection hidden="1"/>
    </xf>
    <xf numFmtId="0" fontId="14" fillId="2" borderId="1" xfId="0" applyFont="1" applyFill="1" applyBorder="1" applyAlignment="1" applyProtection="1">
      <alignment horizontal="left" vertical="top" wrapText="1"/>
      <protection hidden="1"/>
    </xf>
    <xf numFmtId="0" fontId="3" fillId="0" borderId="3" xfId="0" applyFont="1" applyBorder="1" applyAlignment="1" applyProtection="1">
      <alignment horizontal="center" wrapText="1"/>
      <protection hidden="1"/>
    </xf>
    <xf numFmtId="0" fontId="3" fillId="0" borderId="2" xfId="0" applyFont="1" applyBorder="1" applyAlignment="1" applyProtection="1">
      <alignment horizontal="center" wrapText="1"/>
      <protection hidden="1"/>
    </xf>
    <xf numFmtId="0" fontId="3" fillId="0" borderId="1" xfId="0" applyFont="1" applyBorder="1" applyAlignment="1" applyProtection="1">
      <alignment horizontal="center" wrapText="1"/>
      <protection hidden="1"/>
    </xf>
    <xf numFmtId="0" fontId="10" fillId="0" borderId="5" xfId="0" applyFont="1" applyBorder="1" applyAlignment="1" applyProtection="1">
      <alignment horizontal="center" vertical="center" wrapText="1"/>
      <protection hidden="1"/>
    </xf>
    <xf numFmtId="0" fontId="10" fillId="0" borderId="7" xfId="0" applyFont="1" applyBorder="1" applyAlignment="1" applyProtection="1">
      <alignment horizontal="center" vertical="center" wrapText="1"/>
      <protection hidden="1"/>
    </xf>
    <xf numFmtId="0" fontId="10" fillId="0" borderId="5" xfId="0" applyFont="1" applyBorder="1" applyAlignment="1" applyProtection="1">
      <alignment horizontal="left" vertical="center" wrapText="1"/>
      <protection hidden="1"/>
    </xf>
    <xf numFmtId="0" fontId="10" fillId="0" borderId="7" xfId="0" applyFont="1" applyBorder="1" applyAlignment="1" applyProtection="1">
      <alignment horizontal="left" vertical="center" wrapText="1"/>
      <protection hidden="1"/>
    </xf>
    <xf numFmtId="4" fontId="10" fillId="0" borderId="5" xfId="0" applyNumberFormat="1" applyFont="1" applyBorder="1" applyAlignment="1" applyProtection="1">
      <alignment horizontal="left" vertical="center" wrapText="1"/>
      <protection hidden="1"/>
    </xf>
    <xf numFmtId="4" fontId="10" fillId="0" borderId="7" xfId="0" applyNumberFormat="1" applyFont="1" applyBorder="1" applyAlignment="1" applyProtection="1">
      <alignment horizontal="left" vertical="center" wrapText="1"/>
      <protection hidden="1"/>
    </xf>
    <xf numFmtId="0" fontId="8" fillId="4" borderId="3" xfId="0" applyFont="1" applyFill="1" applyBorder="1" applyAlignment="1" applyProtection="1">
      <alignment horizontal="left"/>
      <protection hidden="1"/>
    </xf>
    <xf numFmtId="0" fontId="8" fillId="4" borderId="2" xfId="0" applyFont="1" applyFill="1" applyBorder="1" applyAlignment="1" applyProtection="1">
      <alignment horizontal="left"/>
      <protection hidden="1"/>
    </xf>
    <xf numFmtId="0" fontId="8" fillId="4" borderId="1" xfId="0" applyFont="1" applyFill="1" applyBorder="1" applyAlignment="1" applyProtection="1">
      <alignment horizontal="left"/>
      <protection hidden="1"/>
    </xf>
    <xf numFmtId="0" fontId="8" fillId="2" borderId="3" xfId="0" applyFont="1" applyFill="1" applyBorder="1" applyAlignment="1" applyProtection="1">
      <alignment horizontal="left" vertical="center" wrapText="1"/>
      <protection hidden="1"/>
    </xf>
    <xf numFmtId="0" fontId="8" fillId="2" borderId="2" xfId="0" applyFont="1" applyFill="1" applyBorder="1" applyAlignment="1" applyProtection="1">
      <alignment horizontal="left" vertical="center" wrapText="1"/>
      <protection hidden="1"/>
    </xf>
    <xf numFmtId="0" fontId="8" fillId="2" borderId="1" xfId="0" applyFont="1" applyFill="1" applyBorder="1" applyAlignment="1" applyProtection="1">
      <alignment horizontal="left" vertical="center" wrapText="1"/>
      <protection hidden="1"/>
    </xf>
    <xf numFmtId="0" fontId="0" fillId="0" borderId="0" xfId="0" applyAlignment="1" applyProtection="1">
      <alignment horizontal="center" wrapText="1"/>
      <protection hidden="1"/>
    </xf>
    <xf numFmtId="0" fontId="14" fillId="2" borderId="3" xfId="0" applyFont="1" applyFill="1" applyBorder="1" applyAlignment="1" applyProtection="1">
      <alignment horizontal="center" vertical="center" wrapText="1"/>
      <protection hidden="1"/>
    </xf>
    <xf numFmtId="0" fontId="14" fillId="2" borderId="2" xfId="0" applyFont="1" applyFill="1" applyBorder="1" applyAlignment="1" applyProtection="1">
      <alignment horizontal="center" vertical="center" wrapText="1"/>
      <protection hidden="1"/>
    </xf>
    <xf numFmtId="0" fontId="14" fillId="2" borderId="1" xfId="0" applyFont="1" applyFill="1" applyBorder="1" applyAlignment="1" applyProtection="1">
      <alignment horizontal="center" vertical="center" wrapText="1"/>
      <protection hidden="1"/>
    </xf>
    <xf numFmtId="0" fontId="11" fillId="0" borderId="0" xfId="0" applyFont="1" applyAlignment="1" applyProtection="1">
      <alignment vertical="top"/>
      <protection hidden="1"/>
    </xf>
    <xf numFmtId="0" fontId="11" fillId="0" borderId="9" xfId="0" applyFont="1" applyBorder="1" applyAlignment="1" applyProtection="1">
      <alignment vertical="top"/>
      <protection hidden="1"/>
    </xf>
    <xf numFmtId="0" fontId="0" fillId="0" borderId="0" xfId="0" applyAlignment="1" applyProtection="1">
      <alignment horizontal="center"/>
      <protection hidden="1"/>
    </xf>
    <xf numFmtId="0" fontId="10" fillId="0" borderId="4" xfId="0" applyFont="1" applyBorder="1" applyAlignment="1" applyProtection="1">
      <alignment horizontal="left" vertical="center" wrapText="1"/>
      <protection hidden="1"/>
    </xf>
    <xf numFmtId="0" fontId="10" fillId="0" borderId="6" xfId="0" applyFont="1" applyBorder="1" applyAlignment="1" applyProtection="1">
      <alignment horizontal="left" vertical="center" wrapText="1"/>
      <protection hidden="1"/>
    </xf>
    <xf numFmtId="0" fontId="15" fillId="0" borderId="7" xfId="0" applyFont="1" applyBorder="1" applyAlignment="1" applyProtection="1">
      <alignment horizontal="left" wrapText="1"/>
      <protection hidden="1"/>
    </xf>
    <xf numFmtId="4" fontId="10" fillId="0" borderId="6" xfId="0" applyNumberFormat="1" applyFont="1" applyBorder="1" applyAlignment="1" applyProtection="1">
      <alignment horizontal="left" vertical="center" wrapText="1"/>
      <protection hidden="1"/>
    </xf>
    <xf numFmtId="0" fontId="15" fillId="0" borderId="6" xfId="0" applyFont="1" applyBorder="1" applyAlignment="1" applyProtection="1">
      <alignment horizontal="left" wrapText="1"/>
      <protection hidden="1"/>
    </xf>
    <xf numFmtId="0" fontId="10" fillId="0" borderId="5" xfId="0" applyFont="1" applyBorder="1" applyAlignment="1" applyProtection="1">
      <alignment vertical="center" wrapText="1"/>
      <protection hidden="1"/>
    </xf>
    <xf numFmtId="0" fontId="10" fillId="0" borderId="6" xfId="0" applyFont="1" applyBorder="1" applyAlignment="1" applyProtection="1">
      <alignment vertical="center" wrapText="1"/>
      <protection hidden="1"/>
    </xf>
    <xf numFmtId="4" fontId="10" fillId="0" borderId="5" xfId="0" applyNumberFormat="1" applyFont="1" applyBorder="1" applyAlignment="1" applyProtection="1">
      <alignment vertical="center" wrapText="1"/>
      <protection hidden="1"/>
    </xf>
    <xf numFmtId="4" fontId="10" fillId="0" borderId="6" xfId="0" applyNumberFormat="1" applyFont="1" applyBorder="1" applyAlignment="1" applyProtection="1">
      <alignment vertical="center" wrapText="1"/>
      <protection hidden="1"/>
    </xf>
  </cellXfs>
  <cellStyles count="6">
    <cellStyle name="Comma" xfId="1" builtinId="3"/>
    <cellStyle name="Normal" xfId="0" builtinId="0"/>
    <cellStyle name="Normal 10" xfId="5" xr:uid="{00000000-0005-0000-0000-000002000000}"/>
    <cellStyle name="Normal 2 2" xfId="3" xr:uid="{00000000-0005-0000-0000-000003000000}"/>
    <cellStyle name="Normal 6" xfId="4" xr:uid="{00000000-0005-0000-0000-000004000000}"/>
    <cellStyle name="Normal 7 3" xfId="2" xr:uid="{00000000-0005-0000-0000-000005000000}"/>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656137</xdr:colOff>
      <xdr:row>0</xdr:row>
      <xdr:rowOff>42332</xdr:rowOff>
    </xdr:from>
    <xdr:to>
      <xdr:col>6</xdr:col>
      <xdr:colOff>537181</xdr:colOff>
      <xdr:row>0</xdr:row>
      <xdr:rowOff>747182</xdr:rowOff>
    </xdr:to>
    <xdr:pic>
      <xdr:nvPicPr>
        <xdr:cNvPr id="4" name="Content Placeholder 3">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l="6432" t="19298" r="3514" b="22811"/>
        <a:stretch/>
      </xdr:blipFill>
      <xdr:spPr>
        <a:xfrm>
          <a:off x="8022137" y="42332"/>
          <a:ext cx="1216660" cy="704850"/>
        </a:xfrm>
        <a:prstGeom prst="rect">
          <a:avLst/>
        </a:prstGeom>
      </xdr:spPr>
    </xdr:pic>
    <xdr:clientData/>
  </xdr:twoCellAnchor>
  <xdr:twoCellAnchor editAs="oneCell">
    <xdr:from>
      <xdr:col>0</xdr:col>
      <xdr:colOff>200025</xdr:colOff>
      <xdr:row>0</xdr:row>
      <xdr:rowOff>95250</xdr:rowOff>
    </xdr:from>
    <xdr:to>
      <xdr:col>1</xdr:col>
      <xdr:colOff>285115</xdr:colOff>
      <xdr:row>0</xdr:row>
      <xdr:rowOff>808355</xdr:rowOff>
    </xdr:to>
    <xdr:pic>
      <xdr:nvPicPr>
        <xdr:cNvPr id="5" name="image4.jpeg">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00025" y="95250"/>
          <a:ext cx="970915" cy="7131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3552825</xdr:colOff>
      <xdr:row>0</xdr:row>
      <xdr:rowOff>0</xdr:rowOff>
    </xdr:from>
    <xdr:to>
      <xdr:col>4</xdr:col>
      <xdr:colOff>546761</xdr:colOff>
      <xdr:row>0</xdr:row>
      <xdr:rowOff>772584</xdr:rowOff>
    </xdr:to>
    <xdr:pic>
      <xdr:nvPicPr>
        <xdr:cNvPr id="4" name="Content Placeholder 3">
          <a:extLst>
            <a:ext uri="{FF2B5EF4-FFF2-40B4-BE49-F238E27FC236}">
              <a16:creationId xmlns:a16="http://schemas.microsoft.com/office/drawing/2014/main" id="{00000000-0008-0000-0100-000004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l="6432" t="19298" r="3514" b="22811"/>
        <a:stretch/>
      </xdr:blipFill>
      <xdr:spPr>
        <a:xfrm>
          <a:off x="7058025" y="0"/>
          <a:ext cx="1308761" cy="772584"/>
        </a:xfrm>
        <a:prstGeom prst="rect">
          <a:avLst/>
        </a:prstGeom>
      </xdr:spPr>
    </xdr:pic>
    <xdr:clientData/>
  </xdr:twoCellAnchor>
  <xdr:twoCellAnchor editAs="oneCell">
    <xdr:from>
      <xdr:col>0</xdr:col>
      <xdr:colOff>200025</xdr:colOff>
      <xdr:row>0</xdr:row>
      <xdr:rowOff>95250</xdr:rowOff>
    </xdr:from>
    <xdr:to>
      <xdr:col>1</xdr:col>
      <xdr:colOff>104140</xdr:colOff>
      <xdr:row>0</xdr:row>
      <xdr:rowOff>808355</xdr:rowOff>
    </xdr:to>
    <xdr:pic>
      <xdr:nvPicPr>
        <xdr:cNvPr id="5" name="image4.jpe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2" cstate="print"/>
        <a:stretch>
          <a:fillRect/>
        </a:stretch>
      </xdr:blipFill>
      <xdr:spPr>
        <a:xfrm>
          <a:off x="200025" y="95250"/>
          <a:ext cx="970915" cy="71310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3391280</xdr:colOff>
      <xdr:row>0</xdr:row>
      <xdr:rowOff>43389</xdr:rowOff>
    </xdr:from>
    <xdr:to>
      <xdr:col>4</xdr:col>
      <xdr:colOff>556639</xdr:colOff>
      <xdr:row>0</xdr:row>
      <xdr:rowOff>796924</xdr:rowOff>
    </xdr:to>
    <xdr:pic>
      <xdr:nvPicPr>
        <xdr:cNvPr id="4" name="Content Placeholder 3">
          <a:extLst>
            <a:ext uri="{FF2B5EF4-FFF2-40B4-BE49-F238E27FC236}">
              <a16:creationId xmlns:a16="http://schemas.microsoft.com/office/drawing/2014/main" id="{00000000-0008-0000-0200-000004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l="6432" t="19298" r="3514" b="22811"/>
        <a:stretch/>
      </xdr:blipFill>
      <xdr:spPr>
        <a:xfrm>
          <a:off x="7039355" y="43389"/>
          <a:ext cx="1461134" cy="753535"/>
        </a:xfrm>
        <a:prstGeom prst="rect">
          <a:avLst/>
        </a:prstGeom>
      </xdr:spPr>
    </xdr:pic>
    <xdr:clientData/>
  </xdr:twoCellAnchor>
  <xdr:twoCellAnchor editAs="oneCell">
    <xdr:from>
      <xdr:col>0</xdr:col>
      <xdr:colOff>152400</xdr:colOff>
      <xdr:row>0</xdr:row>
      <xdr:rowOff>95250</xdr:rowOff>
    </xdr:from>
    <xdr:to>
      <xdr:col>1</xdr:col>
      <xdr:colOff>161290</xdr:colOff>
      <xdr:row>0</xdr:row>
      <xdr:rowOff>808355</xdr:rowOff>
    </xdr:to>
    <xdr:pic>
      <xdr:nvPicPr>
        <xdr:cNvPr id="5" name="image4.jpeg">
          <a:extLst>
            <a:ext uri="{FF2B5EF4-FFF2-40B4-BE49-F238E27FC236}">
              <a16:creationId xmlns:a16="http://schemas.microsoft.com/office/drawing/2014/main" id="{00000000-0008-0000-0200-000005000000}"/>
            </a:ext>
          </a:extLst>
        </xdr:cNvPr>
        <xdr:cNvPicPr/>
      </xdr:nvPicPr>
      <xdr:blipFill>
        <a:blip xmlns:r="http://schemas.openxmlformats.org/officeDocument/2006/relationships" r:embed="rId2" cstate="print"/>
        <a:stretch>
          <a:fillRect/>
        </a:stretch>
      </xdr:blipFill>
      <xdr:spPr>
        <a:xfrm>
          <a:off x="152400" y="95250"/>
          <a:ext cx="970915" cy="7131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2956290</xdr:colOff>
      <xdr:row>0</xdr:row>
      <xdr:rowOff>142875</xdr:rowOff>
    </xdr:from>
    <xdr:to>
      <xdr:col>3</xdr:col>
      <xdr:colOff>678354</xdr:colOff>
      <xdr:row>0</xdr:row>
      <xdr:rowOff>792691</xdr:rowOff>
    </xdr:to>
    <xdr:pic>
      <xdr:nvPicPr>
        <xdr:cNvPr id="4" name="Content Placeholder 3">
          <a:extLst>
            <a:ext uri="{FF2B5EF4-FFF2-40B4-BE49-F238E27FC236}">
              <a16:creationId xmlns:a16="http://schemas.microsoft.com/office/drawing/2014/main" id="{00000000-0008-0000-0300-000004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l="6432" t="19298" r="3514" b="22811"/>
        <a:stretch/>
      </xdr:blipFill>
      <xdr:spPr>
        <a:xfrm>
          <a:off x="6575790" y="142875"/>
          <a:ext cx="1236789" cy="649816"/>
        </a:xfrm>
        <a:prstGeom prst="rect">
          <a:avLst/>
        </a:prstGeom>
      </xdr:spPr>
    </xdr:pic>
    <xdr:clientData/>
  </xdr:twoCellAnchor>
  <xdr:twoCellAnchor editAs="oneCell">
    <xdr:from>
      <xdr:col>0</xdr:col>
      <xdr:colOff>142875</xdr:colOff>
      <xdr:row>0</xdr:row>
      <xdr:rowOff>95250</xdr:rowOff>
    </xdr:from>
    <xdr:to>
      <xdr:col>0</xdr:col>
      <xdr:colOff>1113790</xdr:colOff>
      <xdr:row>0</xdr:row>
      <xdr:rowOff>808355</xdr:rowOff>
    </xdr:to>
    <xdr:pic>
      <xdr:nvPicPr>
        <xdr:cNvPr id="5" name="image4.jpeg">
          <a:extLst>
            <a:ext uri="{FF2B5EF4-FFF2-40B4-BE49-F238E27FC236}">
              <a16:creationId xmlns:a16="http://schemas.microsoft.com/office/drawing/2014/main" id="{00000000-0008-0000-0300-000005000000}"/>
            </a:ext>
          </a:extLst>
        </xdr:cNvPr>
        <xdr:cNvPicPr/>
      </xdr:nvPicPr>
      <xdr:blipFill>
        <a:blip xmlns:r="http://schemas.openxmlformats.org/officeDocument/2006/relationships" r:embed="rId2" cstate="print"/>
        <a:stretch>
          <a:fillRect/>
        </a:stretch>
      </xdr:blipFill>
      <xdr:spPr>
        <a:xfrm>
          <a:off x="142875" y="95250"/>
          <a:ext cx="970915" cy="7131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3455186</xdr:colOff>
      <xdr:row>0</xdr:row>
      <xdr:rowOff>85724</xdr:rowOff>
    </xdr:from>
    <xdr:to>
      <xdr:col>4</xdr:col>
      <xdr:colOff>556683</xdr:colOff>
      <xdr:row>0</xdr:row>
      <xdr:rowOff>728662</xdr:rowOff>
    </xdr:to>
    <xdr:pic>
      <xdr:nvPicPr>
        <xdr:cNvPr id="4" name="Content Placeholder 3">
          <a:extLst>
            <a:ext uri="{FF2B5EF4-FFF2-40B4-BE49-F238E27FC236}">
              <a16:creationId xmlns:a16="http://schemas.microsoft.com/office/drawing/2014/main" id="{00000000-0008-0000-0400-000004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l="6432" t="19298" r="3514" b="22811"/>
        <a:stretch/>
      </xdr:blipFill>
      <xdr:spPr>
        <a:xfrm>
          <a:off x="7112786" y="85724"/>
          <a:ext cx="1330597" cy="642938"/>
        </a:xfrm>
        <a:prstGeom prst="rect">
          <a:avLst/>
        </a:prstGeom>
      </xdr:spPr>
    </xdr:pic>
    <xdr:clientData/>
  </xdr:twoCellAnchor>
  <xdr:twoCellAnchor editAs="oneCell">
    <xdr:from>
      <xdr:col>0</xdr:col>
      <xdr:colOff>169328</xdr:colOff>
      <xdr:row>0</xdr:row>
      <xdr:rowOff>105830</xdr:rowOff>
    </xdr:from>
    <xdr:to>
      <xdr:col>1</xdr:col>
      <xdr:colOff>149643</xdr:colOff>
      <xdr:row>0</xdr:row>
      <xdr:rowOff>818935</xdr:rowOff>
    </xdr:to>
    <xdr:pic>
      <xdr:nvPicPr>
        <xdr:cNvPr id="5" name="image4.jpeg">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2" cstate="print"/>
        <a:stretch>
          <a:fillRect/>
        </a:stretch>
      </xdr:blipFill>
      <xdr:spPr>
        <a:xfrm>
          <a:off x="169328" y="105830"/>
          <a:ext cx="970915" cy="71310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3523174</xdr:colOff>
      <xdr:row>0</xdr:row>
      <xdr:rowOff>57150</xdr:rowOff>
    </xdr:from>
    <xdr:to>
      <xdr:col>4</xdr:col>
      <xdr:colOff>552450</xdr:colOff>
      <xdr:row>0</xdr:row>
      <xdr:rowOff>796925</xdr:rowOff>
    </xdr:to>
    <xdr:pic>
      <xdr:nvPicPr>
        <xdr:cNvPr id="4" name="Content Placeholder 3">
          <a:extLst>
            <a:ext uri="{FF2B5EF4-FFF2-40B4-BE49-F238E27FC236}">
              <a16:creationId xmlns:a16="http://schemas.microsoft.com/office/drawing/2014/main" id="{00000000-0008-0000-0500-000004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l="6432" t="19298" r="3514" b="22811"/>
        <a:stretch/>
      </xdr:blipFill>
      <xdr:spPr>
        <a:xfrm>
          <a:off x="7133149" y="57150"/>
          <a:ext cx="1306001" cy="739775"/>
        </a:xfrm>
        <a:prstGeom prst="rect">
          <a:avLst/>
        </a:prstGeom>
      </xdr:spPr>
    </xdr:pic>
    <xdr:clientData/>
  </xdr:twoCellAnchor>
  <xdr:twoCellAnchor editAs="oneCell">
    <xdr:from>
      <xdr:col>0</xdr:col>
      <xdr:colOff>161925</xdr:colOff>
      <xdr:row>0</xdr:row>
      <xdr:rowOff>95250</xdr:rowOff>
    </xdr:from>
    <xdr:to>
      <xdr:col>1</xdr:col>
      <xdr:colOff>275590</xdr:colOff>
      <xdr:row>0</xdr:row>
      <xdr:rowOff>808355</xdr:rowOff>
    </xdr:to>
    <xdr:pic>
      <xdr:nvPicPr>
        <xdr:cNvPr id="5" name="image4.jpeg">
          <a:extLst>
            <a:ext uri="{FF2B5EF4-FFF2-40B4-BE49-F238E27FC236}">
              <a16:creationId xmlns:a16="http://schemas.microsoft.com/office/drawing/2014/main" id="{00000000-0008-0000-0500-000005000000}"/>
            </a:ext>
          </a:extLst>
        </xdr:cNvPr>
        <xdr:cNvPicPr/>
      </xdr:nvPicPr>
      <xdr:blipFill>
        <a:blip xmlns:r="http://schemas.openxmlformats.org/officeDocument/2006/relationships" r:embed="rId2" cstate="print"/>
        <a:stretch>
          <a:fillRect/>
        </a:stretch>
      </xdr:blipFill>
      <xdr:spPr>
        <a:xfrm>
          <a:off x="161925" y="95250"/>
          <a:ext cx="970915" cy="7131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6"/>
  <sheetViews>
    <sheetView tabSelected="1" view="pageBreakPreview" topLeftCell="A21" zoomScaleSheetLayoutView="100" workbookViewId="0">
      <selection activeCell="F13" sqref="F13"/>
    </sheetView>
  </sheetViews>
  <sheetFormatPr defaultRowHeight="15" x14ac:dyDescent="0.25"/>
  <cols>
    <col min="1" max="1" width="13.28515625" style="7" customWidth="1"/>
    <col min="2" max="2" width="27.7109375" style="7" customWidth="1"/>
    <col min="3" max="3" width="49.7109375" style="7" customWidth="1"/>
    <col min="4" max="4" width="5" style="7" customWidth="1"/>
    <col min="5" max="5" width="9.85546875" style="7" bestFit="1" customWidth="1"/>
    <col min="6" max="6" width="10.140625" style="7" customWidth="1"/>
    <col min="7" max="7" width="17.7109375" style="7" customWidth="1"/>
    <col min="8" max="16384" width="9.140625" style="7"/>
  </cols>
  <sheetData>
    <row r="1" spans="1:7" s="49" customFormat="1" ht="69" customHeight="1" x14ac:dyDescent="0.25">
      <c r="A1" s="97"/>
      <c r="B1" s="97"/>
      <c r="C1" s="97"/>
      <c r="D1" s="97"/>
      <c r="E1" s="97"/>
      <c r="F1" s="97"/>
      <c r="G1" s="97"/>
    </row>
    <row r="2" spans="1:7" s="8" customFormat="1" ht="18.75" x14ac:dyDescent="0.3">
      <c r="A2" s="9" t="s">
        <v>41</v>
      </c>
      <c r="B2" s="101" t="s">
        <v>39</v>
      </c>
      <c r="C2" s="101"/>
      <c r="D2" s="101"/>
      <c r="E2" s="101"/>
      <c r="F2" s="101"/>
      <c r="G2" s="101"/>
    </row>
    <row r="3" spans="1:7" s="8" customFormat="1" ht="18.75" x14ac:dyDescent="0.3">
      <c r="A3" s="9" t="s">
        <v>38</v>
      </c>
      <c r="B3" s="101" t="s">
        <v>40</v>
      </c>
      <c r="C3" s="101"/>
      <c r="D3" s="101"/>
      <c r="E3" s="101"/>
      <c r="F3" s="101"/>
      <c r="G3" s="101"/>
    </row>
    <row r="4" spans="1:7" s="8" customFormat="1" ht="18.75" x14ac:dyDescent="0.3">
      <c r="A4" s="9" t="s">
        <v>63</v>
      </c>
      <c r="B4" s="102" t="s">
        <v>79</v>
      </c>
      <c r="C4" s="102"/>
      <c r="D4" s="102"/>
      <c r="E4" s="102"/>
      <c r="F4" s="102"/>
      <c r="G4" s="102"/>
    </row>
    <row r="5" spans="1:7" ht="20.25" customHeight="1" x14ac:dyDescent="0.25">
      <c r="A5" s="12" t="s">
        <v>37</v>
      </c>
      <c r="B5" s="79" t="s">
        <v>90</v>
      </c>
      <c r="C5" s="80"/>
      <c r="D5" s="80"/>
      <c r="E5" s="80"/>
      <c r="F5" s="80"/>
      <c r="G5" s="81"/>
    </row>
    <row r="6" spans="1:7" ht="15.75" customHeight="1" x14ac:dyDescent="0.25">
      <c r="A6" s="85" t="s">
        <v>18</v>
      </c>
      <c r="B6" s="87" t="s">
        <v>36</v>
      </c>
      <c r="C6" s="87" t="s">
        <v>35</v>
      </c>
      <c r="D6" s="87" t="s">
        <v>16</v>
      </c>
      <c r="E6" s="87" t="s">
        <v>15</v>
      </c>
      <c r="F6" s="13" t="s">
        <v>14</v>
      </c>
      <c r="G6" s="50" t="s">
        <v>13</v>
      </c>
    </row>
    <row r="7" spans="1:7" ht="15.75" x14ac:dyDescent="0.25">
      <c r="A7" s="86"/>
      <c r="B7" s="88"/>
      <c r="C7" s="88"/>
      <c r="D7" s="88"/>
      <c r="E7" s="88"/>
      <c r="F7" s="51" t="s">
        <v>12</v>
      </c>
      <c r="G7" s="52" t="s">
        <v>12</v>
      </c>
    </row>
    <row r="8" spans="1:7" ht="31.5" x14ac:dyDescent="0.25">
      <c r="A8" s="14">
        <v>1</v>
      </c>
      <c r="B8" s="15" t="s">
        <v>34</v>
      </c>
      <c r="C8" s="4" t="s">
        <v>57</v>
      </c>
      <c r="D8" s="16" t="s">
        <v>32</v>
      </c>
      <c r="E8" s="17">
        <f>'GGPS Talab Abad'!E8+'GGPS Khat Kalay'!E8+'GGPS Iraq Abad'!E9+'GGPS Wazir Garhi'!E8+'GGPS Umer Khan Kalay'!E9</f>
        <v>238</v>
      </c>
      <c r="F8" s="75"/>
      <c r="G8" s="54">
        <f>E8*F8</f>
        <v>0</v>
      </c>
    </row>
    <row r="9" spans="1:7" ht="36" customHeight="1" x14ac:dyDescent="0.25">
      <c r="A9" s="14">
        <v>2</v>
      </c>
      <c r="B9" s="18" t="s">
        <v>33</v>
      </c>
      <c r="C9" s="19" t="s">
        <v>44</v>
      </c>
      <c r="D9" s="16" t="s">
        <v>32</v>
      </c>
      <c r="E9" s="17">
        <f>'GGPS Talab Abad'!E9+'GGPS Khat Kalay'!E9+'GGPS Iraq Abad'!E10+'GGPS Wazir Garhi'!E9+'GGPS Umer Khan Kalay'!E10</f>
        <v>281</v>
      </c>
      <c r="F9" s="75"/>
      <c r="G9" s="54">
        <f t="shared" ref="G9:G15" si="0">E9*F9</f>
        <v>0</v>
      </c>
    </row>
    <row r="10" spans="1:7" ht="47.25" x14ac:dyDescent="0.25">
      <c r="A10" s="14">
        <v>3</v>
      </c>
      <c r="B10" s="18" t="s">
        <v>31</v>
      </c>
      <c r="C10" s="4" t="s">
        <v>30</v>
      </c>
      <c r="D10" s="20" t="s">
        <v>28</v>
      </c>
      <c r="E10" s="55">
        <f>'GGPS Talab Abad'!E10+'GGPS Khat Kalay'!E10+'GGPS Iraq Abad'!E11+'GGPS Wazir Garhi'!E10+'GGPS Umer Khan Kalay'!E11</f>
        <v>1096</v>
      </c>
      <c r="F10" s="75"/>
      <c r="G10" s="54">
        <f t="shared" si="0"/>
        <v>0</v>
      </c>
    </row>
    <row r="11" spans="1:7" ht="63" x14ac:dyDescent="0.25">
      <c r="A11" s="14">
        <v>4</v>
      </c>
      <c r="B11" s="15" t="s">
        <v>29</v>
      </c>
      <c r="C11" s="4" t="s">
        <v>45</v>
      </c>
      <c r="D11" s="20" t="s">
        <v>28</v>
      </c>
      <c r="E11" s="53">
        <f>'GGPS Talab Abad'!E11+'GGPS Khat Kalay'!E11+'GGPS Iraq Abad'!E12+'GGPS Wazir Garhi'!E11+'GGPS Umer Khan Kalay'!E12</f>
        <v>1250</v>
      </c>
      <c r="F11" s="75"/>
      <c r="G11" s="54">
        <f t="shared" si="0"/>
        <v>0</v>
      </c>
    </row>
    <row r="12" spans="1:7" ht="47.25" x14ac:dyDescent="0.25">
      <c r="A12" s="14">
        <v>5</v>
      </c>
      <c r="B12" s="15" t="s">
        <v>83</v>
      </c>
      <c r="C12" s="4" t="s">
        <v>82</v>
      </c>
      <c r="D12" s="20" t="s">
        <v>1</v>
      </c>
      <c r="E12" s="53">
        <f>'GGPS Khat Kalay'!E12</f>
        <v>5</v>
      </c>
      <c r="F12" s="75"/>
      <c r="G12" s="54">
        <f t="shared" si="0"/>
        <v>0</v>
      </c>
    </row>
    <row r="13" spans="1:7" ht="126" x14ac:dyDescent="0.25">
      <c r="A13" s="14">
        <v>6</v>
      </c>
      <c r="B13" s="15" t="s">
        <v>66</v>
      </c>
      <c r="C13" s="2" t="s">
        <v>65</v>
      </c>
      <c r="D13" s="21" t="s">
        <v>28</v>
      </c>
      <c r="E13" s="48">
        <f>'GGPS Khat Kalay'!E13+'GGPS Iraq Abad'!E13+'GGPS Wazir Garhi'!E12+'GGPS Umer Khan Kalay'!E13</f>
        <v>1058</v>
      </c>
      <c r="F13" s="76"/>
      <c r="G13" s="54">
        <f t="shared" si="0"/>
        <v>0</v>
      </c>
    </row>
    <row r="14" spans="1:7" ht="126" x14ac:dyDescent="0.25">
      <c r="A14" s="14">
        <v>7</v>
      </c>
      <c r="B14" s="15" t="s">
        <v>67</v>
      </c>
      <c r="C14" s="2" t="s">
        <v>68</v>
      </c>
      <c r="D14" s="21" t="s">
        <v>28</v>
      </c>
      <c r="E14" s="48">
        <f>'GGPS Iraq Abad'!E14+'GGPS Umer Khan Kalay'!E14</f>
        <v>680</v>
      </c>
      <c r="F14" s="75"/>
      <c r="G14" s="54">
        <f t="shared" si="0"/>
        <v>0</v>
      </c>
    </row>
    <row r="15" spans="1:7" ht="63" x14ac:dyDescent="0.25">
      <c r="A15" s="14">
        <v>8</v>
      </c>
      <c r="B15" s="15" t="s">
        <v>77</v>
      </c>
      <c r="C15" s="5" t="s">
        <v>78</v>
      </c>
      <c r="D15" s="21" t="s">
        <v>28</v>
      </c>
      <c r="E15" s="48">
        <f>'GGPS Khat Kalay'!E14+'GGPS Iraq Abad'!E15+'GGPS Wazir Garhi'!E13+'GGPS Umer Khan Kalay'!E15</f>
        <v>693</v>
      </c>
      <c r="F15" s="75"/>
      <c r="G15" s="54">
        <f t="shared" si="0"/>
        <v>0</v>
      </c>
    </row>
    <row r="16" spans="1:7" ht="21" x14ac:dyDescent="0.35">
      <c r="A16" s="56"/>
      <c r="B16" s="56"/>
      <c r="C16" s="57" t="s">
        <v>43</v>
      </c>
      <c r="D16" s="56"/>
      <c r="E16" s="56"/>
      <c r="F16" s="56"/>
      <c r="G16" s="58">
        <f>G8+G9+G10+G11+G12+G13+G14+G15</f>
        <v>0</v>
      </c>
    </row>
    <row r="17" spans="1:7" ht="20.25" x14ac:dyDescent="0.25">
      <c r="A17" s="41" t="s">
        <v>27</v>
      </c>
      <c r="B17" s="98" t="s">
        <v>26</v>
      </c>
      <c r="C17" s="99"/>
      <c r="D17" s="99"/>
      <c r="E17" s="99"/>
      <c r="F17" s="99"/>
      <c r="G17" s="100"/>
    </row>
    <row r="18" spans="1:7" ht="15.75" customHeight="1" x14ac:dyDescent="0.25">
      <c r="A18" s="87" t="s">
        <v>18</v>
      </c>
      <c r="B18" s="87"/>
      <c r="C18" s="87" t="s">
        <v>17</v>
      </c>
      <c r="D18" s="87" t="s">
        <v>16</v>
      </c>
      <c r="E18" s="89" t="s">
        <v>15</v>
      </c>
      <c r="F18" s="50" t="s">
        <v>14</v>
      </c>
      <c r="G18" s="50" t="s">
        <v>13</v>
      </c>
    </row>
    <row r="19" spans="1:7" ht="15.75" x14ac:dyDescent="0.25">
      <c r="A19" s="88"/>
      <c r="B19" s="88"/>
      <c r="C19" s="88"/>
      <c r="D19" s="88"/>
      <c r="E19" s="90"/>
      <c r="F19" s="52" t="s">
        <v>12</v>
      </c>
      <c r="G19" s="52" t="s">
        <v>12</v>
      </c>
    </row>
    <row r="20" spans="1:7" ht="47.25" x14ac:dyDescent="0.25">
      <c r="A20" s="42">
        <v>1</v>
      </c>
      <c r="B20" s="43" t="s">
        <v>46</v>
      </c>
      <c r="C20" s="44" t="s">
        <v>47</v>
      </c>
      <c r="D20" s="21" t="s">
        <v>25</v>
      </c>
      <c r="E20" s="21">
        <f>'GGPS Iraq Abad'!E19</f>
        <v>4</v>
      </c>
      <c r="F20" s="77"/>
      <c r="G20" s="59">
        <f>E20*F20</f>
        <v>0</v>
      </c>
    </row>
    <row r="21" spans="1:7" ht="31.5" x14ac:dyDescent="0.25">
      <c r="A21" s="42">
        <v>2</v>
      </c>
      <c r="B21" s="43" t="s">
        <v>24</v>
      </c>
      <c r="C21" s="44" t="s">
        <v>48</v>
      </c>
      <c r="D21" s="21" t="s">
        <v>1</v>
      </c>
      <c r="E21" s="21">
        <f>'GGPS Iraq Abad'!E20</f>
        <v>4</v>
      </c>
      <c r="F21" s="77"/>
      <c r="G21" s="59">
        <f t="shared" ref="G21:G22" si="1">E21*F21</f>
        <v>0</v>
      </c>
    </row>
    <row r="22" spans="1:7" ht="31.5" x14ac:dyDescent="0.25">
      <c r="A22" s="42">
        <v>3</v>
      </c>
      <c r="B22" s="43" t="s">
        <v>23</v>
      </c>
      <c r="C22" s="44" t="s">
        <v>22</v>
      </c>
      <c r="D22" s="21" t="s">
        <v>1</v>
      </c>
      <c r="E22" s="21">
        <f>'GGPS Iraq Abad'!E21</f>
        <v>4</v>
      </c>
      <c r="F22" s="77"/>
      <c r="G22" s="59">
        <f t="shared" si="1"/>
        <v>0</v>
      </c>
    </row>
    <row r="23" spans="1:7" ht="21" x14ac:dyDescent="0.25">
      <c r="A23" s="60"/>
      <c r="B23" s="61"/>
      <c r="C23" s="62" t="s">
        <v>56</v>
      </c>
      <c r="D23" s="63"/>
      <c r="E23" s="64" t="s">
        <v>21</v>
      </c>
      <c r="F23" s="65"/>
      <c r="G23" s="66">
        <f>G20+G21+G22</f>
        <v>0</v>
      </c>
    </row>
    <row r="24" spans="1:7" ht="20.25" x14ac:dyDescent="0.25">
      <c r="A24" s="12" t="s">
        <v>20</v>
      </c>
      <c r="B24" s="98" t="s">
        <v>19</v>
      </c>
      <c r="C24" s="99"/>
      <c r="D24" s="99"/>
      <c r="E24" s="99"/>
      <c r="F24" s="99"/>
      <c r="G24" s="100"/>
    </row>
    <row r="25" spans="1:7" ht="15.75" customHeight="1" x14ac:dyDescent="0.25">
      <c r="A25" s="85" t="s">
        <v>18</v>
      </c>
      <c r="B25" s="87"/>
      <c r="C25" s="87" t="s">
        <v>17</v>
      </c>
      <c r="D25" s="87" t="s">
        <v>16</v>
      </c>
      <c r="E25" s="89" t="s">
        <v>15</v>
      </c>
      <c r="F25" s="50" t="s">
        <v>14</v>
      </c>
      <c r="G25" s="50" t="s">
        <v>13</v>
      </c>
    </row>
    <row r="26" spans="1:7" ht="15.75" x14ac:dyDescent="0.25">
      <c r="A26" s="86"/>
      <c r="B26" s="88"/>
      <c r="C26" s="88"/>
      <c r="D26" s="88"/>
      <c r="E26" s="90"/>
      <c r="F26" s="52" t="s">
        <v>12</v>
      </c>
      <c r="G26" s="52" t="s">
        <v>12</v>
      </c>
    </row>
    <row r="27" spans="1:7" ht="126" x14ac:dyDescent="0.25">
      <c r="A27" s="21">
        <v>1</v>
      </c>
      <c r="B27" s="22" t="s">
        <v>11</v>
      </c>
      <c r="C27" s="23" t="s">
        <v>54</v>
      </c>
      <c r="D27" s="21" t="s">
        <v>9</v>
      </c>
      <c r="E27" s="21">
        <f>'GGPS Talab Abad'!E15+'GGPS Khat Kalay'!E18+'GGPS Iraq Abad'!E25+'GGPS Wazir Garhi'!E17+'GGPS Umer Khan Kalay'!E19</f>
        <v>600</v>
      </c>
      <c r="F27" s="77"/>
      <c r="G27" s="67">
        <f>E27*F27</f>
        <v>0</v>
      </c>
    </row>
    <row r="28" spans="1:7" ht="63" x14ac:dyDescent="0.25">
      <c r="A28" s="21">
        <v>2</v>
      </c>
      <c r="B28" s="24" t="s">
        <v>10</v>
      </c>
      <c r="C28" s="39" t="s">
        <v>61</v>
      </c>
      <c r="D28" s="20" t="s">
        <v>9</v>
      </c>
      <c r="E28" s="20">
        <f>'GGPS Talab Abad'!E16+'GGPS Khat Kalay'!E19+'GGPS Iraq Abad'!E26+'GGPS Wazir Garhi'!E18+'GGPS Umer Khan Kalay'!E20</f>
        <v>175</v>
      </c>
      <c r="F28" s="76"/>
      <c r="G28" s="67">
        <f t="shared" ref="G28:G40" si="2">E28*F28</f>
        <v>0</v>
      </c>
    </row>
    <row r="29" spans="1:7" ht="63" x14ac:dyDescent="0.25">
      <c r="A29" s="21">
        <v>3</v>
      </c>
      <c r="B29" s="22" t="s">
        <v>10</v>
      </c>
      <c r="C29" s="22" t="s">
        <v>62</v>
      </c>
      <c r="D29" s="21" t="s">
        <v>9</v>
      </c>
      <c r="E29" s="21">
        <f>'GGPS Talab Abad'!E17+'GGPS Khat Kalay'!E20+'GGPS Iraq Abad'!E27+'GGPS Wazir Garhi'!E19+'GGPS Umer Khan Kalay'!E21</f>
        <v>167</v>
      </c>
      <c r="F29" s="77"/>
      <c r="G29" s="67">
        <f t="shared" si="2"/>
        <v>0</v>
      </c>
    </row>
    <row r="30" spans="1:7" ht="157.5" x14ac:dyDescent="0.25">
      <c r="A30" s="21">
        <v>4</v>
      </c>
      <c r="B30" s="22" t="s">
        <v>6</v>
      </c>
      <c r="C30" s="18" t="s">
        <v>53</v>
      </c>
      <c r="D30" s="21" t="s">
        <v>1</v>
      </c>
      <c r="E30" s="21">
        <f>'GGPS Khat Kalay'!E21+'GGPS Iraq Abad'!E28+'GGPS Wazir Garhi'!E20+'GGPS Umer Khan Kalay'!E22</f>
        <v>10</v>
      </c>
      <c r="F30" s="78"/>
      <c r="G30" s="67">
        <f t="shared" si="2"/>
        <v>0</v>
      </c>
    </row>
    <row r="31" spans="1:7" ht="141.75" x14ac:dyDescent="0.25">
      <c r="A31" s="21">
        <v>5</v>
      </c>
      <c r="B31" s="22" t="s">
        <v>76</v>
      </c>
      <c r="C31" s="1" t="s">
        <v>75</v>
      </c>
      <c r="D31" s="21" t="s">
        <v>1</v>
      </c>
      <c r="E31" s="21">
        <f>'GGPS Wazir Garhi'!E21</f>
        <v>1</v>
      </c>
      <c r="F31" s="77"/>
      <c r="G31" s="67">
        <f t="shared" si="2"/>
        <v>0</v>
      </c>
    </row>
    <row r="32" spans="1:7" ht="94.5" x14ac:dyDescent="0.25">
      <c r="A32" s="21">
        <v>6</v>
      </c>
      <c r="B32" s="22" t="s">
        <v>69</v>
      </c>
      <c r="C32" s="23" t="s">
        <v>70</v>
      </c>
      <c r="D32" s="21" t="s">
        <v>1</v>
      </c>
      <c r="E32" s="21">
        <f>'GGPS Talab Abad'!E18+'GGPS Wazir Garhi'!E22</f>
        <v>5</v>
      </c>
      <c r="F32" s="77"/>
      <c r="G32" s="67">
        <f t="shared" si="2"/>
        <v>0</v>
      </c>
    </row>
    <row r="33" spans="1:7" ht="25.5" customHeight="1" x14ac:dyDescent="0.25">
      <c r="A33" s="21">
        <v>7</v>
      </c>
      <c r="B33" s="22" t="s">
        <v>72</v>
      </c>
      <c r="C33" s="1" t="s">
        <v>89</v>
      </c>
      <c r="D33" s="21" t="s">
        <v>1</v>
      </c>
      <c r="E33" s="21">
        <f>'GGPS Talab Abad'!E19+'GGPS Khat Kalay'!E22+'GGPS Wazir Garhi'!E23</f>
        <v>11</v>
      </c>
      <c r="F33" s="77"/>
      <c r="G33" s="67">
        <f t="shared" si="2"/>
        <v>0</v>
      </c>
    </row>
    <row r="34" spans="1:7" ht="47.25" x14ac:dyDescent="0.25">
      <c r="A34" s="21">
        <v>8</v>
      </c>
      <c r="B34" s="22" t="s">
        <v>8</v>
      </c>
      <c r="C34" s="18" t="s">
        <v>51</v>
      </c>
      <c r="D34" s="21" t="s">
        <v>1</v>
      </c>
      <c r="E34" s="21">
        <f>'GGPS Talab Abad'!E20+'GGPS Khat Kalay'!E23+'GGPS Iraq Abad'!E29+'GGPS Wazir Garhi'!E24+'GGPS Umer Khan Kalay'!E23</f>
        <v>25</v>
      </c>
      <c r="F34" s="77"/>
      <c r="G34" s="67">
        <f t="shared" si="2"/>
        <v>0</v>
      </c>
    </row>
    <row r="35" spans="1:7" ht="31.5" x14ac:dyDescent="0.25">
      <c r="A35" s="21">
        <v>9</v>
      </c>
      <c r="B35" s="22" t="s">
        <v>50</v>
      </c>
      <c r="C35" s="25" t="s">
        <v>55</v>
      </c>
      <c r="D35" s="21" t="s">
        <v>1</v>
      </c>
      <c r="E35" s="21">
        <f>'GGPS Talab Abad'!E21+'GGPS Khat Kalay'!E24+'GGPS Iraq Abad'!E30+'GGPS Wazir Garhi'!E25+'GGPS Umer Khan Kalay'!E24</f>
        <v>21</v>
      </c>
      <c r="F35" s="77"/>
      <c r="G35" s="67">
        <f t="shared" si="2"/>
        <v>0</v>
      </c>
    </row>
    <row r="36" spans="1:7" ht="31.5" x14ac:dyDescent="0.25">
      <c r="A36" s="21">
        <v>10</v>
      </c>
      <c r="B36" s="22" t="s">
        <v>74</v>
      </c>
      <c r="C36" s="23" t="s">
        <v>73</v>
      </c>
      <c r="D36" s="21" t="s">
        <v>1</v>
      </c>
      <c r="E36" s="21">
        <f>'GGPS Talab Abad'!E22+'GGPS Wazir Garhi'!E26+'GGPS Umer Khan Kalay'!E25</f>
        <v>7</v>
      </c>
      <c r="F36" s="77"/>
      <c r="G36" s="67">
        <f t="shared" si="2"/>
        <v>0</v>
      </c>
    </row>
    <row r="37" spans="1:7" ht="31.5" x14ac:dyDescent="0.25">
      <c r="A37" s="21">
        <v>11</v>
      </c>
      <c r="B37" s="22" t="s">
        <v>5</v>
      </c>
      <c r="C37" s="22" t="s">
        <v>4</v>
      </c>
      <c r="D37" s="21" t="s">
        <v>1</v>
      </c>
      <c r="E37" s="21">
        <f>'GGPS Khat Kalay'!E25+'GGPS Iraq Abad'!E31+'GGPS Wazir Garhi'!E27+'GGPS Umer Khan Kalay'!E26</f>
        <v>14</v>
      </c>
      <c r="F37" s="77"/>
      <c r="G37" s="67">
        <f t="shared" si="2"/>
        <v>0</v>
      </c>
    </row>
    <row r="38" spans="1:7" ht="78.75" x14ac:dyDescent="0.25">
      <c r="A38" s="21">
        <v>12</v>
      </c>
      <c r="B38" s="18" t="s">
        <v>3</v>
      </c>
      <c r="C38" s="18" t="s">
        <v>59</v>
      </c>
      <c r="D38" s="21" t="s">
        <v>2</v>
      </c>
      <c r="E38" s="21">
        <f>'GGPS Iraq Abad'!E32</f>
        <v>4</v>
      </c>
      <c r="F38" s="77"/>
      <c r="G38" s="67">
        <f t="shared" si="2"/>
        <v>0</v>
      </c>
    </row>
    <row r="39" spans="1:7" ht="173.25" x14ac:dyDescent="0.25">
      <c r="A39" s="21">
        <v>13</v>
      </c>
      <c r="B39" s="43" t="s">
        <v>85</v>
      </c>
      <c r="C39" s="23" t="s">
        <v>84</v>
      </c>
      <c r="D39" s="21" t="s">
        <v>1</v>
      </c>
      <c r="E39" s="21">
        <f>'GGPS Khat Kalay'!E26</f>
        <v>1</v>
      </c>
      <c r="F39" s="77"/>
      <c r="G39" s="67">
        <f t="shared" si="2"/>
        <v>0</v>
      </c>
    </row>
    <row r="40" spans="1:7" ht="63" x14ac:dyDescent="0.25">
      <c r="A40" s="21">
        <v>14</v>
      </c>
      <c r="B40" s="26" t="s">
        <v>49</v>
      </c>
      <c r="C40" s="27" t="s">
        <v>58</v>
      </c>
      <c r="D40" s="21" t="s">
        <v>1</v>
      </c>
      <c r="E40" s="21">
        <f>'GGPS Talab Abad'!E23+'GGPS Khat Kalay'!E27+'GGPS Iraq Abad'!E33+'GGPS Wazir Garhi'!E28+'GGPS Umer Khan Kalay'!E27</f>
        <v>5</v>
      </c>
      <c r="F40" s="77"/>
      <c r="G40" s="67">
        <f t="shared" si="2"/>
        <v>0</v>
      </c>
    </row>
    <row r="41" spans="1:7" ht="21" x14ac:dyDescent="0.35">
      <c r="A41" s="68"/>
      <c r="B41" s="69"/>
      <c r="C41" s="91" t="s">
        <v>42</v>
      </c>
      <c r="D41" s="92"/>
      <c r="E41" s="92"/>
      <c r="F41" s="93"/>
      <c r="G41" s="70">
        <f>G27+G28+G29+G30+G31+G32+G33+G34+G35+G36+G37+G38+G39+G40</f>
        <v>0</v>
      </c>
    </row>
    <row r="42" spans="1:7" ht="23.25" x14ac:dyDescent="0.25">
      <c r="A42" s="71"/>
      <c r="B42" s="72"/>
      <c r="C42" s="94"/>
      <c r="D42" s="95"/>
      <c r="E42" s="95"/>
      <c r="F42" s="95"/>
      <c r="G42" s="96"/>
    </row>
    <row r="43" spans="1:7" ht="20.25" customHeight="1" x14ac:dyDescent="0.3">
      <c r="A43" s="82" t="s">
        <v>0</v>
      </c>
      <c r="B43" s="83"/>
      <c r="C43" s="83"/>
      <c r="D43" s="83"/>
      <c r="E43" s="83"/>
      <c r="F43" s="84"/>
      <c r="G43" s="73">
        <f>G16+G23+G41</f>
        <v>0</v>
      </c>
    </row>
    <row r="44" spans="1:7" x14ac:dyDescent="0.25">
      <c r="G44" s="74"/>
    </row>
    <row r="45" spans="1:7" x14ac:dyDescent="0.25">
      <c r="G45" s="74"/>
    </row>
    <row r="46" spans="1:7" x14ac:dyDescent="0.25">
      <c r="G46" s="74"/>
    </row>
  </sheetData>
  <sheetProtection algorithmName="SHA-512" hashValue="iTmeBTyQN4XGZsq0W9G4FoaV2Dk8aObLakywXtRGAUOI8BTofmICA0IFCO+toST/4r1AzhiCEM8OOZDVmLnFNg==" saltValue="DLLOhxHh/yMlxYr3Uae7iw==" spinCount="100000" sheet="1" objects="1" scenarios="1" selectLockedCells="1"/>
  <mergeCells count="25">
    <mergeCell ref="A1:G1"/>
    <mergeCell ref="B24:G24"/>
    <mergeCell ref="C18:C19"/>
    <mergeCell ref="D18:D19"/>
    <mergeCell ref="E18:E19"/>
    <mergeCell ref="A18:A19"/>
    <mergeCell ref="B18:B19"/>
    <mergeCell ref="A6:A7"/>
    <mergeCell ref="B6:B7"/>
    <mergeCell ref="C6:C7"/>
    <mergeCell ref="D6:D7"/>
    <mergeCell ref="E6:E7"/>
    <mergeCell ref="B17:G17"/>
    <mergeCell ref="B3:G3"/>
    <mergeCell ref="B2:G2"/>
    <mergeCell ref="B4:G4"/>
    <mergeCell ref="B5:G5"/>
    <mergeCell ref="A43:F43"/>
    <mergeCell ref="A25:A26"/>
    <mergeCell ref="C25:C26"/>
    <mergeCell ref="D25:D26"/>
    <mergeCell ref="E25:E26"/>
    <mergeCell ref="C41:F41"/>
    <mergeCell ref="C42:G42"/>
    <mergeCell ref="B25:B26"/>
  </mergeCells>
  <conditionalFormatting sqref="C27">
    <cfRule type="duplicateValues" dxfId="22" priority="21"/>
  </conditionalFormatting>
  <conditionalFormatting sqref="C32:C33">
    <cfRule type="duplicateValues" dxfId="21" priority="4"/>
  </conditionalFormatting>
  <conditionalFormatting sqref="C36">
    <cfRule type="duplicateValues" dxfId="20" priority="3"/>
  </conditionalFormatting>
  <conditionalFormatting sqref="C39">
    <cfRule type="duplicateValues" dxfId="19" priority="2"/>
  </conditionalFormatting>
  <conditionalFormatting sqref="C40">
    <cfRule type="duplicateValues" dxfId="18" priority="18"/>
  </conditionalFormatting>
  <pageMargins left="0.23622047244094491" right="0.23622047244094491" top="0.74803149606299213" bottom="0.74803149606299213" header="0.31496062992125984" footer="0.31496062992125984"/>
  <pageSetup paperSize="9" scale="74" fitToHeight="0" orientation="portrait" r:id="rId1"/>
  <headerFooter>
    <oddHeader>&amp;L&amp;P of &amp;N&amp;C&amp;F&amp;R&amp;A</oddHeader>
  </headerFooter>
  <rowBreaks count="1" manualBreakCount="1">
    <brk id="23"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3"/>
  <sheetViews>
    <sheetView view="pageBreakPreview" zoomScaleSheetLayoutView="100" workbookViewId="0">
      <selection activeCell="F9" sqref="F9"/>
    </sheetView>
  </sheetViews>
  <sheetFormatPr defaultRowHeight="15" x14ac:dyDescent="0.25"/>
  <cols>
    <col min="1" max="1" width="16" style="7" customWidth="1"/>
    <col min="2" max="2" width="19.5703125" style="7" customWidth="1"/>
    <col min="3" max="3" width="56.85546875" style="7" customWidth="1"/>
    <col min="4" max="4" width="7.85546875" style="7" customWidth="1"/>
    <col min="5" max="5" width="9.7109375" style="7" bestFit="1" customWidth="1"/>
    <col min="6" max="16384" width="9.140625" style="7"/>
  </cols>
  <sheetData>
    <row r="1" spans="1:5" ht="69" customHeight="1" x14ac:dyDescent="0.25">
      <c r="A1" s="103"/>
      <c r="B1" s="103"/>
      <c r="C1" s="103"/>
      <c r="D1" s="103"/>
      <c r="E1" s="103"/>
    </row>
    <row r="2" spans="1:5" s="10" customFormat="1" ht="18.75" x14ac:dyDescent="0.3">
      <c r="A2" s="8" t="s">
        <v>41</v>
      </c>
      <c r="B2" s="9" t="s">
        <v>39</v>
      </c>
      <c r="E2" s="11"/>
    </row>
    <row r="3" spans="1:5" s="10" customFormat="1" ht="18.75" x14ac:dyDescent="0.3">
      <c r="A3" s="9" t="s">
        <v>38</v>
      </c>
      <c r="B3" s="9" t="s">
        <v>40</v>
      </c>
      <c r="E3" s="11"/>
    </row>
    <row r="4" spans="1:5" s="10" customFormat="1" ht="18.75" x14ac:dyDescent="0.3">
      <c r="A4" s="9" t="s">
        <v>64</v>
      </c>
      <c r="B4" s="9" t="s">
        <v>80</v>
      </c>
      <c r="E4" s="11"/>
    </row>
    <row r="5" spans="1:5" ht="20.25" customHeight="1" x14ac:dyDescent="0.25">
      <c r="A5" s="12" t="s">
        <v>37</v>
      </c>
      <c r="B5" s="79" t="s">
        <v>90</v>
      </c>
      <c r="C5" s="80"/>
      <c r="D5" s="80"/>
      <c r="E5" s="80"/>
    </row>
    <row r="6" spans="1:5" x14ac:dyDescent="0.25">
      <c r="A6" s="85" t="s">
        <v>18</v>
      </c>
      <c r="B6" s="104" t="s">
        <v>36</v>
      </c>
      <c r="C6" s="87" t="s">
        <v>35</v>
      </c>
      <c r="D6" s="87" t="s">
        <v>16</v>
      </c>
      <c r="E6" s="87" t="s">
        <v>15</v>
      </c>
    </row>
    <row r="7" spans="1:5" x14ac:dyDescent="0.25">
      <c r="A7" s="86"/>
      <c r="B7" s="104"/>
      <c r="C7" s="105"/>
      <c r="D7" s="105"/>
      <c r="E7" s="106"/>
    </row>
    <row r="8" spans="1:5" ht="31.5" x14ac:dyDescent="0.25">
      <c r="A8" s="14">
        <v>1</v>
      </c>
      <c r="B8" s="15" t="s">
        <v>34</v>
      </c>
      <c r="C8" s="4" t="s">
        <v>57</v>
      </c>
      <c r="D8" s="16" t="s">
        <v>32</v>
      </c>
      <c r="E8" s="17">
        <v>20</v>
      </c>
    </row>
    <row r="9" spans="1:5" ht="36" customHeight="1" x14ac:dyDescent="0.25">
      <c r="A9" s="14">
        <v>2</v>
      </c>
      <c r="B9" s="18" t="s">
        <v>33</v>
      </c>
      <c r="C9" s="19" t="s">
        <v>44</v>
      </c>
      <c r="D9" s="16" t="s">
        <v>32</v>
      </c>
      <c r="E9" s="17">
        <v>40</v>
      </c>
    </row>
    <row r="10" spans="1:5" ht="47.25" x14ac:dyDescent="0.25">
      <c r="A10" s="14">
        <v>3</v>
      </c>
      <c r="B10" s="18" t="s">
        <v>31</v>
      </c>
      <c r="C10" s="4" t="s">
        <v>30</v>
      </c>
      <c r="D10" s="20" t="s">
        <v>28</v>
      </c>
      <c r="E10" s="20">
        <v>80</v>
      </c>
    </row>
    <row r="11" spans="1:5" ht="63" x14ac:dyDescent="0.25">
      <c r="A11" s="14">
        <v>4</v>
      </c>
      <c r="B11" s="15" t="s">
        <v>29</v>
      </c>
      <c r="C11" s="4" t="s">
        <v>45</v>
      </c>
      <c r="D11" s="20" t="s">
        <v>28</v>
      </c>
      <c r="E11" s="20">
        <v>74</v>
      </c>
    </row>
    <row r="12" spans="1:5" ht="20.25" x14ac:dyDescent="0.25">
      <c r="A12" s="12" t="s">
        <v>27</v>
      </c>
      <c r="B12" s="98" t="s">
        <v>19</v>
      </c>
      <c r="C12" s="99"/>
      <c r="D12" s="99"/>
      <c r="E12" s="99"/>
    </row>
    <row r="13" spans="1:5" x14ac:dyDescent="0.25">
      <c r="A13" s="85" t="s">
        <v>18</v>
      </c>
      <c r="B13" s="87"/>
      <c r="C13" s="87" t="s">
        <v>17</v>
      </c>
      <c r="D13" s="87" t="s">
        <v>16</v>
      </c>
      <c r="E13" s="89" t="s">
        <v>15</v>
      </c>
    </row>
    <row r="14" spans="1:5" x14ac:dyDescent="0.25">
      <c r="A14" s="86"/>
      <c r="B14" s="88"/>
      <c r="C14" s="88"/>
      <c r="D14" s="105"/>
      <c r="E14" s="107"/>
    </row>
    <row r="15" spans="1:5" ht="126" x14ac:dyDescent="0.25">
      <c r="A15" s="21">
        <v>1</v>
      </c>
      <c r="B15" s="22" t="s">
        <v>11</v>
      </c>
      <c r="C15" s="23" t="s">
        <v>52</v>
      </c>
      <c r="D15" s="21" t="s">
        <v>9</v>
      </c>
      <c r="E15" s="21">
        <v>168</v>
      </c>
    </row>
    <row r="16" spans="1:5" ht="47.25" x14ac:dyDescent="0.25">
      <c r="A16" s="21">
        <v>2</v>
      </c>
      <c r="B16" s="24" t="s">
        <v>10</v>
      </c>
      <c r="C16" s="24" t="s">
        <v>61</v>
      </c>
      <c r="D16" s="20" t="s">
        <v>9</v>
      </c>
      <c r="E16" s="20">
        <v>35</v>
      </c>
    </row>
    <row r="17" spans="1:5" ht="47.25" x14ac:dyDescent="0.25">
      <c r="A17" s="21">
        <v>3</v>
      </c>
      <c r="B17" s="22" t="s">
        <v>10</v>
      </c>
      <c r="C17" s="22" t="s">
        <v>62</v>
      </c>
      <c r="D17" s="21" t="s">
        <v>9</v>
      </c>
      <c r="E17" s="21">
        <v>30</v>
      </c>
    </row>
    <row r="18" spans="1:5" ht="78.75" x14ac:dyDescent="0.25">
      <c r="A18" s="21">
        <v>4</v>
      </c>
      <c r="B18" s="22" t="s">
        <v>69</v>
      </c>
      <c r="C18" s="23" t="s">
        <v>70</v>
      </c>
      <c r="D18" s="21" t="s">
        <v>1</v>
      </c>
      <c r="E18" s="21">
        <v>3</v>
      </c>
    </row>
    <row r="19" spans="1:5" ht="15.75" x14ac:dyDescent="0.25">
      <c r="A19" s="21">
        <v>5</v>
      </c>
      <c r="B19" s="22" t="s">
        <v>72</v>
      </c>
      <c r="C19" s="1" t="s">
        <v>71</v>
      </c>
      <c r="D19" s="21" t="s">
        <v>1</v>
      </c>
      <c r="E19" s="21">
        <v>5</v>
      </c>
    </row>
    <row r="20" spans="1:5" ht="47.25" x14ac:dyDescent="0.25">
      <c r="A20" s="21">
        <v>6</v>
      </c>
      <c r="B20" s="22" t="s">
        <v>8</v>
      </c>
      <c r="C20" s="18" t="s">
        <v>51</v>
      </c>
      <c r="D20" s="21" t="s">
        <v>1</v>
      </c>
      <c r="E20" s="21">
        <v>3</v>
      </c>
    </row>
    <row r="21" spans="1:5" ht="31.5" x14ac:dyDescent="0.25">
      <c r="A21" s="21">
        <v>7</v>
      </c>
      <c r="B21" s="24" t="s">
        <v>50</v>
      </c>
      <c r="C21" s="25" t="s">
        <v>55</v>
      </c>
      <c r="D21" s="21" t="s">
        <v>1</v>
      </c>
      <c r="E21" s="21">
        <v>3</v>
      </c>
    </row>
    <row r="22" spans="1:5" ht="31.5" x14ac:dyDescent="0.25">
      <c r="A22" s="21">
        <v>8</v>
      </c>
      <c r="B22" s="22" t="s">
        <v>74</v>
      </c>
      <c r="C22" s="23" t="s">
        <v>73</v>
      </c>
      <c r="D22" s="21" t="s">
        <v>1</v>
      </c>
      <c r="E22" s="21">
        <v>3</v>
      </c>
    </row>
    <row r="23" spans="1:5" ht="47.25" x14ac:dyDescent="0.25">
      <c r="A23" s="21">
        <v>9</v>
      </c>
      <c r="B23" s="26" t="s">
        <v>49</v>
      </c>
      <c r="C23" s="27" t="s">
        <v>58</v>
      </c>
      <c r="D23" s="21" t="s">
        <v>1</v>
      </c>
      <c r="E23" s="21">
        <v>1</v>
      </c>
    </row>
  </sheetData>
  <sheetProtection algorithmName="SHA-512" hashValue="l3mRO4Q31rKJVQC2dpfb1sgh02vMQ89CEI4cxh72dGVH3qe2AEgjTkYgM1ehdUVZByjbewjufCgVvfLKidTdQQ==" saltValue="yFzbrw8LhcRqqVXfK37/PA==" spinCount="100000" sheet="1" objects="1" scenarios="1" selectLockedCells="1"/>
  <mergeCells count="13">
    <mergeCell ref="B12:E12"/>
    <mergeCell ref="B13:B14"/>
    <mergeCell ref="A13:A14"/>
    <mergeCell ref="C13:C14"/>
    <mergeCell ref="D13:D14"/>
    <mergeCell ref="E13:E14"/>
    <mergeCell ref="A1:E1"/>
    <mergeCell ref="B5:E5"/>
    <mergeCell ref="A6:A7"/>
    <mergeCell ref="B6:B7"/>
    <mergeCell ref="C6:C7"/>
    <mergeCell ref="D6:D7"/>
    <mergeCell ref="E6:E7"/>
  </mergeCells>
  <conditionalFormatting sqref="C15">
    <cfRule type="duplicateValues" dxfId="17" priority="7"/>
  </conditionalFormatting>
  <conditionalFormatting sqref="C18:C19">
    <cfRule type="duplicateValues" dxfId="16" priority="2"/>
  </conditionalFormatting>
  <conditionalFormatting sqref="C22">
    <cfRule type="duplicateValues" dxfId="15" priority="22"/>
  </conditionalFormatting>
  <conditionalFormatting sqref="C23">
    <cfRule type="duplicateValues" dxfId="14" priority="4"/>
  </conditionalFormatting>
  <pageMargins left="0.23622047244094491" right="0.23622047244094491" top="0.74803149606299213" bottom="0.74803149606299213" header="0.31496062992125984" footer="0.31496062992125984"/>
  <pageSetup paperSize="9" scale="90" fitToHeight="0" orientation="portrait" r:id="rId1"/>
  <headerFooter>
    <oddHeader>&amp;L&amp;P of &amp;N&amp;C&amp;F&amp;R&amp;A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7"/>
  <sheetViews>
    <sheetView view="pageBreakPreview" zoomScaleSheetLayoutView="100" workbookViewId="0">
      <selection activeCell="F9" sqref="F9"/>
    </sheetView>
  </sheetViews>
  <sheetFormatPr defaultRowHeight="15" x14ac:dyDescent="0.25"/>
  <cols>
    <col min="1" max="1" width="14.42578125" style="7" customWidth="1"/>
    <col min="2" max="2" width="27.7109375" style="7" customWidth="1"/>
    <col min="3" max="3" width="54" style="7" customWidth="1"/>
    <col min="4" max="4" width="10.42578125" style="7" customWidth="1"/>
    <col min="5" max="5" width="9.7109375" style="7" bestFit="1" customWidth="1"/>
    <col min="6" max="16384" width="9.140625" style="7"/>
  </cols>
  <sheetData>
    <row r="1" spans="1:5" ht="69" customHeight="1" x14ac:dyDescent="0.25">
      <c r="A1" s="103"/>
      <c r="B1" s="103"/>
      <c r="C1" s="103"/>
      <c r="D1" s="103"/>
      <c r="E1" s="103"/>
    </row>
    <row r="2" spans="1:5" s="10" customFormat="1" ht="18.75" x14ac:dyDescent="0.3">
      <c r="A2" s="9" t="s">
        <v>41</v>
      </c>
      <c r="B2" s="9" t="s">
        <v>39</v>
      </c>
      <c r="C2" s="35"/>
    </row>
    <row r="3" spans="1:5" s="10" customFormat="1" ht="18.75" x14ac:dyDescent="0.3">
      <c r="A3" s="9" t="s">
        <v>38</v>
      </c>
      <c r="B3" s="9" t="s">
        <v>40</v>
      </c>
      <c r="C3" s="35"/>
    </row>
    <row r="4" spans="1:5" s="10" customFormat="1" ht="18.75" x14ac:dyDescent="0.3">
      <c r="A4" s="9" t="s">
        <v>64</v>
      </c>
      <c r="B4" s="45" t="s">
        <v>81</v>
      </c>
      <c r="C4" s="35"/>
    </row>
    <row r="5" spans="1:5" s="46" customFormat="1" ht="21" customHeight="1" x14ac:dyDescent="0.35">
      <c r="A5" s="12" t="s">
        <v>37</v>
      </c>
      <c r="B5" s="79" t="s">
        <v>90</v>
      </c>
      <c r="C5" s="80"/>
      <c r="D5" s="80"/>
      <c r="E5" s="80"/>
    </row>
    <row r="6" spans="1:5" x14ac:dyDescent="0.25">
      <c r="A6" s="87" t="s">
        <v>18</v>
      </c>
      <c r="B6" s="104" t="s">
        <v>36</v>
      </c>
      <c r="C6" s="87" t="s">
        <v>35</v>
      </c>
      <c r="D6" s="87" t="s">
        <v>16</v>
      </c>
      <c r="E6" s="87" t="s">
        <v>15</v>
      </c>
    </row>
    <row r="7" spans="1:5" x14ac:dyDescent="0.25">
      <c r="A7" s="88"/>
      <c r="B7" s="104"/>
      <c r="C7" s="105"/>
      <c r="D7" s="105"/>
      <c r="E7" s="106"/>
    </row>
    <row r="8" spans="1:5" ht="31.5" x14ac:dyDescent="0.25">
      <c r="A8" s="14">
        <v>1</v>
      </c>
      <c r="B8" s="15" t="s">
        <v>34</v>
      </c>
      <c r="C8" s="4" t="s">
        <v>57</v>
      </c>
      <c r="D8" s="31" t="s">
        <v>32</v>
      </c>
      <c r="E8" s="37">
        <v>38</v>
      </c>
    </row>
    <row r="9" spans="1:5" ht="38.25" customHeight="1" x14ac:dyDescent="0.25">
      <c r="A9" s="14">
        <v>2</v>
      </c>
      <c r="B9" s="18" t="s">
        <v>33</v>
      </c>
      <c r="C9" s="19" t="s">
        <v>44</v>
      </c>
      <c r="D9" s="16" t="s">
        <v>32</v>
      </c>
      <c r="E9" s="47">
        <v>30</v>
      </c>
    </row>
    <row r="10" spans="1:5" ht="47.25" x14ac:dyDescent="0.25">
      <c r="A10" s="14">
        <v>3</v>
      </c>
      <c r="B10" s="18" t="s">
        <v>31</v>
      </c>
      <c r="C10" s="4" t="s">
        <v>30</v>
      </c>
      <c r="D10" s="20" t="s">
        <v>28</v>
      </c>
      <c r="E10" s="37">
        <v>120</v>
      </c>
    </row>
    <row r="11" spans="1:5" ht="63" x14ac:dyDescent="0.25">
      <c r="A11" s="14">
        <v>4</v>
      </c>
      <c r="B11" s="15" t="s">
        <v>29</v>
      </c>
      <c r="C11" s="4" t="s">
        <v>45</v>
      </c>
      <c r="D11" s="20" t="s">
        <v>28</v>
      </c>
      <c r="E11" s="20">
        <v>100</v>
      </c>
    </row>
    <row r="12" spans="1:5" ht="47.25" x14ac:dyDescent="0.25">
      <c r="A12" s="14">
        <v>5</v>
      </c>
      <c r="B12" s="15" t="s">
        <v>83</v>
      </c>
      <c r="C12" s="4" t="s">
        <v>82</v>
      </c>
      <c r="D12" s="20" t="s">
        <v>1</v>
      </c>
      <c r="E12" s="20">
        <v>5</v>
      </c>
    </row>
    <row r="13" spans="1:5" ht="110.25" x14ac:dyDescent="0.25">
      <c r="A13" s="14">
        <v>6</v>
      </c>
      <c r="B13" s="15" t="s">
        <v>66</v>
      </c>
      <c r="C13" s="2" t="s">
        <v>65</v>
      </c>
      <c r="D13" s="21" t="s">
        <v>28</v>
      </c>
      <c r="E13" s="20">
        <v>320</v>
      </c>
    </row>
    <row r="14" spans="1:5" ht="63" x14ac:dyDescent="0.25">
      <c r="A14" s="14">
        <v>7</v>
      </c>
      <c r="B14" s="15" t="s">
        <v>77</v>
      </c>
      <c r="C14" s="3" t="s">
        <v>78</v>
      </c>
      <c r="D14" s="21" t="s">
        <v>28</v>
      </c>
      <c r="E14" s="48">
        <v>252</v>
      </c>
    </row>
    <row r="15" spans="1:5" ht="23.45" customHeight="1" x14ac:dyDescent="0.25">
      <c r="A15" s="12" t="s">
        <v>27</v>
      </c>
      <c r="B15" s="98" t="s">
        <v>19</v>
      </c>
      <c r="C15" s="99"/>
      <c r="D15" s="99"/>
      <c r="E15" s="99"/>
    </row>
    <row r="16" spans="1:5" x14ac:dyDescent="0.25">
      <c r="A16" s="87" t="s">
        <v>18</v>
      </c>
      <c r="B16" s="87"/>
      <c r="C16" s="87" t="s">
        <v>17</v>
      </c>
      <c r="D16" s="87" t="s">
        <v>16</v>
      </c>
      <c r="E16" s="89" t="s">
        <v>15</v>
      </c>
    </row>
    <row r="17" spans="1:5" x14ac:dyDescent="0.25">
      <c r="A17" s="105"/>
      <c r="B17" s="88"/>
      <c r="C17" s="105"/>
      <c r="D17" s="105"/>
      <c r="E17" s="107"/>
    </row>
    <row r="18" spans="1:5" ht="126" x14ac:dyDescent="0.25">
      <c r="A18" s="21">
        <v>1</v>
      </c>
      <c r="B18" s="22" t="s">
        <v>11</v>
      </c>
      <c r="C18" s="23" t="s">
        <v>52</v>
      </c>
      <c r="D18" s="21" t="s">
        <v>9</v>
      </c>
      <c r="E18" s="21">
        <v>33</v>
      </c>
    </row>
    <row r="19" spans="1:5" ht="63" x14ac:dyDescent="0.25">
      <c r="A19" s="21">
        <v>2</v>
      </c>
      <c r="B19" s="24" t="s">
        <v>10</v>
      </c>
      <c r="C19" s="39" t="s">
        <v>61</v>
      </c>
      <c r="D19" s="20" t="s">
        <v>9</v>
      </c>
      <c r="E19" s="20">
        <v>30</v>
      </c>
    </row>
    <row r="20" spans="1:5" ht="63" x14ac:dyDescent="0.25">
      <c r="A20" s="21">
        <v>3</v>
      </c>
      <c r="B20" s="22" t="s">
        <v>10</v>
      </c>
      <c r="C20" s="22" t="s">
        <v>62</v>
      </c>
      <c r="D20" s="21" t="s">
        <v>9</v>
      </c>
      <c r="E20" s="21">
        <v>35</v>
      </c>
    </row>
    <row r="21" spans="1:5" ht="141.75" x14ac:dyDescent="0.25">
      <c r="A21" s="21">
        <v>4</v>
      </c>
      <c r="B21" s="22" t="s">
        <v>6</v>
      </c>
      <c r="C21" s="18" t="s">
        <v>53</v>
      </c>
      <c r="D21" s="21" t="s">
        <v>1</v>
      </c>
      <c r="E21" s="21">
        <v>2</v>
      </c>
    </row>
    <row r="22" spans="1:5" ht="15.75" x14ac:dyDescent="0.25">
      <c r="A22" s="21">
        <v>5</v>
      </c>
      <c r="B22" s="22" t="s">
        <v>72</v>
      </c>
      <c r="C22" s="1" t="s">
        <v>71</v>
      </c>
      <c r="D22" s="21" t="s">
        <v>1</v>
      </c>
      <c r="E22" s="21">
        <v>4</v>
      </c>
    </row>
    <row r="23" spans="1:5" ht="47.25" x14ac:dyDescent="0.25">
      <c r="A23" s="21">
        <v>6</v>
      </c>
      <c r="B23" s="22" t="s">
        <v>8</v>
      </c>
      <c r="C23" s="18" t="s">
        <v>51</v>
      </c>
      <c r="D23" s="21" t="s">
        <v>1</v>
      </c>
      <c r="E23" s="21">
        <v>8</v>
      </c>
    </row>
    <row r="24" spans="1:5" ht="31.5" x14ac:dyDescent="0.25">
      <c r="A24" s="21">
        <v>7</v>
      </c>
      <c r="B24" s="22" t="s">
        <v>50</v>
      </c>
      <c r="C24" s="25" t="s">
        <v>55</v>
      </c>
      <c r="D24" s="21" t="s">
        <v>1</v>
      </c>
      <c r="E24" s="21">
        <v>6</v>
      </c>
    </row>
    <row r="25" spans="1:5" ht="31.5" x14ac:dyDescent="0.25">
      <c r="A25" s="21">
        <v>8</v>
      </c>
      <c r="B25" s="22" t="s">
        <v>5</v>
      </c>
      <c r="C25" s="22" t="s">
        <v>4</v>
      </c>
      <c r="D25" s="21" t="s">
        <v>1</v>
      </c>
      <c r="E25" s="21">
        <v>3</v>
      </c>
    </row>
    <row r="26" spans="1:5" ht="157.5" x14ac:dyDescent="0.25">
      <c r="A26" s="21">
        <v>9</v>
      </c>
      <c r="B26" s="43" t="s">
        <v>85</v>
      </c>
      <c r="C26" s="23" t="s">
        <v>84</v>
      </c>
      <c r="D26" s="21" t="s">
        <v>1</v>
      </c>
      <c r="E26" s="21">
        <v>1</v>
      </c>
    </row>
    <row r="27" spans="1:5" ht="47.25" x14ac:dyDescent="0.25">
      <c r="A27" s="21">
        <v>10</v>
      </c>
      <c r="B27" s="26" t="s">
        <v>49</v>
      </c>
      <c r="C27" s="27" t="s">
        <v>58</v>
      </c>
      <c r="D27" s="21" t="s">
        <v>1</v>
      </c>
      <c r="E27" s="21">
        <v>1</v>
      </c>
    </row>
  </sheetData>
  <sheetProtection algorithmName="SHA-512" hashValue="xxosfwxad9S/CIEmN08tkVDwET9fJiNxHlOavi3fQQRVPky7Z5y9cT8Ojxd0v85/83PpCz6jkqYoTKizKAeKRg==" saltValue="R/KPKhLy7m+7bYvw8NO0pA==" spinCount="100000" sheet="1" objects="1" scenarios="1" selectLockedCells="1"/>
  <mergeCells count="13">
    <mergeCell ref="A16:A17"/>
    <mergeCell ref="C16:C17"/>
    <mergeCell ref="D16:D17"/>
    <mergeCell ref="E16:E17"/>
    <mergeCell ref="B15:E15"/>
    <mergeCell ref="B16:B17"/>
    <mergeCell ref="A1:E1"/>
    <mergeCell ref="B5:E5"/>
    <mergeCell ref="A6:A7"/>
    <mergeCell ref="B6:B7"/>
    <mergeCell ref="C6:C7"/>
    <mergeCell ref="D6:D7"/>
    <mergeCell ref="E6:E7"/>
  </mergeCells>
  <conditionalFormatting sqref="C18">
    <cfRule type="duplicateValues" dxfId="13" priority="10"/>
  </conditionalFormatting>
  <conditionalFormatting sqref="C22">
    <cfRule type="duplicateValues" dxfId="12" priority="2"/>
  </conditionalFormatting>
  <conditionalFormatting sqref="C26">
    <cfRule type="duplicateValues" dxfId="11" priority="3"/>
  </conditionalFormatting>
  <conditionalFormatting sqref="C27">
    <cfRule type="duplicateValues" dxfId="10" priority="7"/>
  </conditionalFormatting>
  <pageMargins left="0.23622047244094491" right="0.23622047244094491" top="0.74803149606299213" bottom="0.74803149606299213" header="0.31496062992125984" footer="0.31496062992125984"/>
  <pageSetup paperSize="9" scale="85" fitToHeight="0" orientation="portrait" r:id="rId1"/>
  <headerFooter>
    <oddHeader>&amp;L&amp;P of &amp;N&amp;C&amp;F&amp;R&amp;A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33"/>
  <sheetViews>
    <sheetView view="pageBreakPreview" zoomScaleSheetLayoutView="100" workbookViewId="0">
      <selection activeCell="C11" sqref="C11"/>
    </sheetView>
  </sheetViews>
  <sheetFormatPr defaultRowHeight="15" x14ac:dyDescent="0.25"/>
  <cols>
    <col min="1" max="1" width="16.85546875" style="7" customWidth="1"/>
    <col min="2" max="2" width="27.7109375" style="7" customWidth="1"/>
    <col min="3" max="3" width="52.7109375" style="7" customWidth="1"/>
    <col min="4" max="4" width="11.28515625" style="7" customWidth="1"/>
    <col min="5" max="5" width="9.7109375" style="7" bestFit="1" customWidth="1"/>
    <col min="6" max="16384" width="9.140625" style="7"/>
  </cols>
  <sheetData>
    <row r="1" spans="1:5" ht="69" customHeight="1" x14ac:dyDescent="0.25">
      <c r="A1" s="103"/>
      <c r="B1" s="103"/>
      <c r="C1" s="103"/>
      <c r="D1" s="103"/>
      <c r="E1" s="103"/>
    </row>
    <row r="2" spans="1:5" s="10" customFormat="1" ht="17.25" customHeight="1" x14ac:dyDescent="0.3">
      <c r="A2" s="9" t="s">
        <v>41</v>
      </c>
      <c r="B2" s="28" t="s">
        <v>39</v>
      </c>
      <c r="C2" s="35"/>
      <c r="D2" s="35"/>
    </row>
    <row r="3" spans="1:5" s="10" customFormat="1" ht="18.75" x14ac:dyDescent="0.3">
      <c r="A3" s="9" t="s">
        <v>38</v>
      </c>
      <c r="B3" s="28" t="s">
        <v>40</v>
      </c>
      <c r="C3" s="35"/>
      <c r="D3" s="35"/>
    </row>
    <row r="4" spans="1:5" s="10" customFormat="1" ht="17.25" customHeight="1" x14ac:dyDescent="0.3">
      <c r="A4" s="9" t="s">
        <v>64</v>
      </c>
      <c r="B4" s="9" t="s">
        <v>86</v>
      </c>
      <c r="C4" s="35"/>
      <c r="D4" s="35"/>
    </row>
    <row r="6" spans="1:5" ht="20.25" customHeight="1" x14ac:dyDescent="0.25">
      <c r="A6" s="12" t="s">
        <v>37</v>
      </c>
      <c r="B6" s="79" t="s">
        <v>90</v>
      </c>
      <c r="C6" s="80"/>
      <c r="D6" s="80"/>
      <c r="E6" s="80"/>
    </row>
    <row r="7" spans="1:5" x14ac:dyDescent="0.25">
      <c r="A7" s="87" t="s">
        <v>18</v>
      </c>
      <c r="B7" s="104" t="s">
        <v>36</v>
      </c>
      <c r="C7" s="87" t="s">
        <v>35</v>
      </c>
      <c r="D7" s="87" t="s">
        <v>16</v>
      </c>
      <c r="E7" s="87" t="s">
        <v>15</v>
      </c>
    </row>
    <row r="8" spans="1:5" x14ac:dyDescent="0.25">
      <c r="A8" s="88"/>
      <c r="B8" s="104"/>
      <c r="C8" s="105"/>
      <c r="D8" s="88"/>
      <c r="E8" s="106"/>
    </row>
    <row r="9" spans="1:5" ht="31.5" x14ac:dyDescent="0.25">
      <c r="A9" s="14">
        <v>1</v>
      </c>
      <c r="B9" s="15" t="s">
        <v>34</v>
      </c>
      <c r="C9" s="4" t="s">
        <v>57</v>
      </c>
      <c r="D9" s="40" t="s">
        <v>32</v>
      </c>
      <c r="E9" s="17">
        <v>70</v>
      </c>
    </row>
    <row r="10" spans="1:5" ht="47.25" x14ac:dyDescent="0.25">
      <c r="A10" s="14">
        <v>2</v>
      </c>
      <c r="B10" s="18" t="s">
        <v>33</v>
      </c>
      <c r="C10" s="19" t="s">
        <v>44</v>
      </c>
      <c r="D10" s="16" t="s">
        <v>32</v>
      </c>
      <c r="E10" s="17">
        <f>70+21</f>
        <v>91</v>
      </c>
    </row>
    <row r="11" spans="1:5" ht="47.25" x14ac:dyDescent="0.25">
      <c r="A11" s="14">
        <v>3</v>
      </c>
      <c r="B11" s="18" t="s">
        <v>31</v>
      </c>
      <c r="C11" s="4" t="s">
        <v>30</v>
      </c>
      <c r="D11" s="20" t="s">
        <v>28</v>
      </c>
      <c r="E11" s="17">
        <v>300</v>
      </c>
    </row>
    <row r="12" spans="1:5" ht="63" x14ac:dyDescent="0.25">
      <c r="A12" s="14">
        <v>4</v>
      </c>
      <c r="B12" s="15" t="s">
        <v>29</v>
      </c>
      <c r="C12" s="4" t="s">
        <v>45</v>
      </c>
      <c r="D12" s="24" t="s">
        <v>28</v>
      </c>
      <c r="E12" s="20">
        <v>456</v>
      </c>
    </row>
    <row r="13" spans="1:5" ht="110.25" x14ac:dyDescent="0.25">
      <c r="A13" s="14">
        <v>5</v>
      </c>
      <c r="B13" s="15" t="s">
        <v>66</v>
      </c>
      <c r="C13" s="2" t="s">
        <v>65</v>
      </c>
      <c r="D13" s="21" t="s">
        <v>28</v>
      </c>
      <c r="E13" s="21">
        <v>256</v>
      </c>
    </row>
    <row r="14" spans="1:5" ht="126" x14ac:dyDescent="0.25">
      <c r="A14" s="14">
        <v>6</v>
      </c>
      <c r="B14" s="15" t="s">
        <v>67</v>
      </c>
      <c r="C14" s="2" t="s">
        <v>68</v>
      </c>
      <c r="D14" s="21" t="s">
        <v>28</v>
      </c>
      <c r="E14" s="21">
        <v>360</v>
      </c>
    </row>
    <row r="15" spans="1:5" ht="63" x14ac:dyDescent="0.25">
      <c r="A15" s="14">
        <v>7</v>
      </c>
      <c r="B15" s="15" t="s">
        <v>77</v>
      </c>
      <c r="C15" s="3" t="s">
        <v>78</v>
      </c>
      <c r="D15" s="21" t="s">
        <v>28</v>
      </c>
      <c r="E15" s="21">
        <v>105</v>
      </c>
    </row>
    <row r="16" spans="1:5" ht="23.45" customHeight="1" x14ac:dyDescent="0.25">
      <c r="A16" s="41" t="s">
        <v>27</v>
      </c>
      <c r="B16" s="98" t="s">
        <v>26</v>
      </c>
      <c r="C16" s="99"/>
      <c r="D16" s="99"/>
      <c r="E16" s="99"/>
    </row>
    <row r="17" spans="1:5" x14ac:dyDescent="0.25">
      <c r="A17" s="87" t="s">
        <v>18</v>
      </c>
      <c r="B17" s="87"/>
      <c r="C17" s="87" t="s">
        <v>17</v>
      </c>
      <c r="D17" s="87" t="s">
        <v>16</v>
      </c>
      <c r="E17" s="89" t="s">
        <v>15</v>
      </c>
    </row>
    <row r="18" spans="1:5" x14ac:dyDescent="0.25">
      <c r="A18" s="88"/>
      <c r="B18" s="88"/>
      <c r="C18" s="105"/>
      <c r="D18" s="105"/>
      <c r="E18" s="107"/>
    </row>
    <row r="19" spans="1:5" ht="47.25" x14ac:dyDescent="0.25">
      <c r="A19" s="42">
        <v>1</v>
      </c>
      <c r="B19" s="43" t="s">
        <v>46</v>
      </c>
      <c r="C19" s="44" t="s">
        <v>47</v>
      </c>
      <c r="D19" s="21" t="s">
        <v>25</v>
      </c>
      <c r="E19" s="21">
        <v>4</v>
      </c>
    </row>
    <row r="20" spans="1:5" ht="31.5" x14ac:dyDescent="0.25">
      <c r="A20" s="42">
        <v>2</v>
      </c>
      <c r="B20" s="43" t="s">
        <v>24</v>
      </c>
      <c r="C20" s="44" t="s">
        <v>48</v>
      </c>
      <c r="D20" s="21" t="s">
        <v>1</v>
      </c>
      <c r="E20" s="21">
        <v>4</v>
      </c>
    </row>
    <row r="21" spans="1:5" ht="31.5" x14ac:dyDescent="0.25">
      <c r="A21" s="42">
        <v>3</v>
      </c>
      <c r="B21" s="43" t="s">
        <v>23</v>
      </c>
      <c r="C21" s="44" t="s">
        <v>22</v>
      </c>
      <c r="D21" s="21" t="s">
        <v>1</v>
      </c>
      <c r="E21" s="21">
        <v>4</v>
      </c>
    </row>
    <row r="22" spans="1:5" ht="23.45" customHeight="1" x14ac:dyDescent="0.25">
      <c r="A22" s="12" t="s">
        <v>20</v>
      </c>
      <c r="B22" s="98" t="s">
        <v>19</v>
      </c>
      <c r="C22" s="99"/>
      <c r="D22" s="99"/>
      <c r="E22" s="99"/>
    </row>
    <row r="23" spans="1:5" x14ac:dyDescent="0.25">
      <c r="A23" s="87" t="s">
        <v>18</v>
      </c>
      <c r="B23" s="87"/>
      <c r="C23" s="87" t="s">
        <v>17</v>
      </c>
      <c r="D23" s="87" t="s">
        <v>16</v>
      </c>
      <c r="E23" s="89" t="s">
        <v>15</v>
      </c>
    </row>
    <row r="24" spans="1:5" x14ac:dyDescent="0.25">
      <c r="A24" s="105"/>
      <c r="B24" s="88"/>
      <c r="C24" s="105"/>
      <c r="D24" s="105"/>
      <c r="E24" s="107"/>
    </row>
    <row r="25" spans="1:5" ht="126" x14ac:dyDescent="0.25">
      <c r="A25" s="21">
        <v>1</v>
      </c>
      <c r="B25" s="22" t="s">
        <v>11</v>
      </c>
      <c r="C25" s="23" t="s">
        <v>60</v>
      </c>
      <c r="D25" s="21" t="s">
        <v>9</v>
      </c>
      <c r="E25" s="21">
        <v>139</v>
      </c>
    </row>
    <row r="26" spans="1:5" ht="63" x14ac:dyDescent="0.25">
      <c r="A26" s="21">
        <v>2</v>
      </c>
      <c r="B26" s="24" t="s">
        <v>10</v>
      </c>
      <c r="C26" s="24" t="s">
        <v>61</v>
      </c>
      <c r="D26" s="20" t="s">
        <v>9</v>
      </c>
      <c r="E26" s="20">
        <v>42</v>
      </c>
    </row>
    <row r="27" spans="1:5" ht="63" x14ac:dyDescent="0.25">
      <c r="A27" s="21">
        <v>3</v>
      </c>
      <c r="B27" s="22" t="s">
        <v>10</v>
      </c>
      <c r="C27" s="22" t="s">
        <v>62</v>
      </c>
      <c r="D27" s="21" t="s">
        <v>9</v>
      </c>
      <c r="E27" s="21">
        <v>38</v>
      </c>
    </row>
    <row r="28" spans="1:5" ht="141.75" x14ac:dyDescent="0.25">
      <c r="A28" s="21">
        <v>4</v>
      </c>
      <c r="B28" s="22" t="s">
        <v>6</v>
      </c>
      <c r="C28" s="18" t="s">
        <v>53</v>
      </c>
      <c r="D28" s="21" t="s">
        <v>1</v>
      </c>
      <c r="E28" s="21">
        <v>4</v>
      </c>
    </row>
    <row r="29" spans="1:5" ht="47.25" x14ac:dyDescent="0.25">
      <c r="A29" s="21">
        <v>5</v>
      </c>
      <c r="B29" s="22" t="s">
        <v>8</v>
      </c>
      <c r="C29" s="18" t="s">
        <v>7</v>
      </c>
      <c r="D29" s="21" t="s">
        <v>1</v>
      </c>
      <c r="E29" s="21">
        <v>4</v>
      </c>
    </row>
    <row r="30" spans="1:5" ht="31.5" x14ac:dyDescent="0.25">
      <c r="A30" s="21">
        <v>6</v>
      </c>
      <c r="B30" s="24" t="s">
        <v>50</v>
      </c>
      <c r="C30" s="25" t="s">
        <v>55</v>
      </c>
      <c r="D30" s="21" t="s">
        <v>1</v>
      </c>
      <c r="E30" s="21">
        <v>4</v>
      </c>
    </row>
    <row r="31" spans="1:5" ht="31.5" x14ac:dyDescent="0.25">
      <c r="A31" s="21">
        <v>7</v>
      </c>
      <c r="B31" s="22" t="s">
        <v>5</v>
      </c>
      <c r="C31" s="22" t="s">
        <v>4</v>
      </c>
      <c r="D31" s="21" t="s">
        <v>1</v>
      </c>
      <c r="E31" s="21">
        <v>4</v>
      </c>
    </row>
    <row r="32" spans="1:5" ht="78.75" x14ac:dyDescent="0.25">
      <c r="A32" s="21">
        <v>8</v>
      </c>
      <c r="B32" s="18" t="s">
        <v>3</v>
      </c>
      <c r="C32" s="18" t="s">
        <v>59</v>
      </c>
      <c r="D32" s="21" t="s">
        <v>2</v>
      </c>
      <c r="E32" s="21">
        <v>4</v>
      </c>
    </row>
    <row r="33" spans="1:5" ht="47.25" x14ac:dyDescent="0.25">
      <c r="A33" s="21">
        <v>9</v>
      </c>
      <c r="B33" s="26" t="s">
        <v>49</v>
      </c>
      <c r="C33" s="27" t="s">
        <v>58</v>
      </c>
      <c r="D33" s="21" t="s">
        <v>1</v>
      </c>
      <c r="E33" s="21">
        <v>1</v>
      </c>
    </row>
  </sheetData>
  <sheetProtection algorithmName="SHA-512" hashValue="ug0C9boFf7ijUWHiv8UJGdo+zK1Pmb9qgfO+8xqfj0lJd7S3HOLM3kXvEnfJ2XMpf/9BmPsSKYqM/2ikesfteQ==" saltValue="99YZv5zvDWSvlUxFym7gkw==" spinCount="100000" sheet="1" objects="1" scenarios="1"/>
  <mergeCells count="19">
    <mergeCell ref="A23:A24"/>
    <mergeCell ref="C23:C24"/>
    <mergeCell ref="D23:D24"/>
    <mergeCell ref="E23:E24"/>
    <mergeCell ref="B23:B24"/>
    <mergeCell ref="B22:E22"/>
    <mergeCell ref="A1:E1"/>
    <mergeCell ref="A17:A18"/>
    <mergeCell ref="C17:C18"/>
    <mergeCell ref="B6:E6"/>
    <mergeCell ref="A7:A8"/>
    <mergeCell ref="B7:B8"/>
    <mergeCell ref="C7:C8"/>
    <mergeCell ref="D7:D8"/>
    <mergeCell ref="E7:E8"/>
    <mergeCell ref="D17:D18"/>
    <mergeCell ref="E17:E18"/>
    <mergeCell ref="B17:B18"/>
    <mergeCell ref="B16:E16"/>
  </mergeCells>
  <conditionalFormatting sqref="C25">
    <cfRule type="duplicateValues" dxfId="9" priority="11"/>
  </conditionalFormatting>
  <conditionalFormatting sqref="C33">
    <cfRule type="duplicateValues" dxfId="8" priority="1"/>
  </conditionalFormatting>
  <pageMargins left="0.23622047244094491" right="0.23622047244094491" top="0.74803149606299213" bottom="0.74803149606299213" header="0.31496062992125984" footer="0.31496062992125984"/>
  <pageSetup paperSize="9" scale="83" fitToHeight="0" orientation="portrait" r:id="rId1"/>
  <headerFooter>
    <oddHeader>&amp;L&amp;P of &amp;N&amp;C&amp;F&amp;R&amp;A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28"/>
  <sheetViews>
    <sheetView view="pageBreakPreview" zoomScaleNormal="90" zoomScaleSheetLayoutView="100" workbookViewId="0">
      <selection activeCell="F9" sqref="F9"/>
    </sheetView>
  </sheetViews>
  <sheetFormatPr defaultRowHeight="15" x14ac:dyDescent="0.25"/>
  <cols>
    <col min="1" max="1" width="14.85546875" style="7" customWidth="1"/>
    <col min="2" max="2" width="27.85546875" style="7" customWidth="1"/>
    <col min="3" max="3" width="53.5703125" style="7" customWidth="1"/>
    <col min="4" max="4" width="9.85546875" style="7" customWidth="1"/>
    <col min="5" max="5" width="9.7109375" style="7" bestFit="1" customWidth="1"/>
    <col min="6" max="16384" width="9.140625" style="7"/>
  </cols>
  <sheetData>
    <row r="1" spans="1:5" ht="69.75" customHeight="1" x14ac:dyDescent="0.25">
      <c r="A1" s="103"/>
      <c r="B1" s="103"/>
      <c r="C1" s="103"/>
      <c r="D1" s="103"/>
      <c r="E1" s="103"/>
    </row>
    <row r="2" spans="1:5" s="10" customFormat="1" ht="18.75" x14ac:dyDescent="0.3">
      <c r="A2" s="9" t="s">
        <v>41</v>
      </c>
      <c r="B2" s="9" t="s">
        <v>39</v>
      </c>
      <c r="C2" s="35"/>
      <c r="D2" s="35"/>
    </row>
    <row r="3" spans="1:5" s="10" customFormat="1" ht="18.75" x14ac:dyDescent="0.3">
      <c r="A3" s="9" t="s">
        <v>38</v>
      </c>
      <c r="B3" s="28" t="s">
        <v>40</v>
      </c>
      <c r="C3" s="35"/>
      <c r="D3" s="35"/>
    </row>
    <row r="4" spans="1:5" s="10" customFormat="1" ht="18.75" x14ac:dyDescent="0.3">
      <c r="A4" s="9" t="s">
        <v>64</v>
      </c>
      <c r="B4" s="36" t="s">
        <v>87</v>
      </c>
      <c r="C4" s="35"/>
      <c r="D4" s="35"/>
    </row>
    <row r="5" spans="1:5" ht="20.25" customHeight="1" x14ac:dyDescent="0.25">
      <c r="A5" s="12" t="s">
        <v>37</v>
      </c>
      <c r="B5" s="79" t="s">
        <v>90</v>
      </c>
      <c r="C5" s="80"/>
      <c r="D5" s="80"/>
      <c r="E5" s="80"/>
    </row>
    <row r="6" spans="1:5" x14ac:dyDescent="0.25">
      <c r="A6" s="87" t="s">
        <v>18</v>
      </c>
      <c r="B6" s="104" t="s">
        <v>36</v>
      </c>
      <c r="C6" s="87" t="s">
        <v>35</v>
      </c>
      <c r="D6" s="87" t="s">
        <v>16</v>
      </c>
      <c r="E6" s="87" t="s">
        <v>15</v>
      </c>
    </row>
    <row r="7" spans="1:5" x14ac:dyDescent="0.25">
      <c r="A7" s="105"/>
      <c r="B7" s="87"/>
      <c r="C7" s="105"/>
      <c r="D7" s="105"/>
      <c r="E7" s="108"/>
    </row>
    <row r="8" spans="1:5" ht="31.5" x14ac:dyDescent="0.25">
      <c r="A8" s="31">
        <v>1</v>
      </c>
      <c r="B8" s="18" t="s">
        <v>34</v>
      </c>
      <c r="C8" s="4" t="s">
        <v>57</v>
      </c>
      <c r="D8" s="16" t="s">
        <v>32</v>
      </c>
      <c r="E8" s="37">
        <v>35</v>
      </c>
    </row>
    <row r="9" spans="1:5" ht="47.25" x14ac:dyDescent="0.25">
      <c r="A9" s="31">
        <v>2</v>
      </c>
      <c r="B9" s="18" t="s">
        <v>33</v>
      </c>
      <c r="C9" s="19" t="s">
        <v>44</v>
      </c>
      <c r="D9" s="16" t="s">
        <v>32</v>
      </c>
      <c r="E9" s="37">
        <v>40</v>
      </c>
    </row>
    <row r="10" spans="1:5" ht="47.25" x14ac:dyDescent="0.25">
      <c r="A10" s="31">
        <v>3</v>
      </c>
      <c r="B10" s="18" t="s">
        <v>31</v>
      </c>
      <c r="C10" s="4" t="s">
        <v>30</v>
      </c>
      <c r="D10" s="16" t="s">
        <v>28</v>
      </c>
      <c r="E10" s="38">
        <v>200</v>
      </c>
    </row>
    <row r="11" spans="1:5" ht="63" x14ac:dyDescent="0.25">
      <c r="A11" s="31">
        <v>4</v>
      </c>
      <c r="B11" s="15" t="s">
        <v>29</v>
      </c>
      <c r="C11" s="4" t="s">
        <v>45</v>
      </c>
      <c r="D11" s="20" t="s">
        <v>28</v>
      </c>
      <c r="E11" s="20">
        <v>340</v>
      </c>
    </row>
    <row r="12" spans="1:5" ht="110.25" x14ac:dyDescent="0.25">
      <c r="A12" s="31">
        <v>5</v>
      </c>
      <c r="B12" s="15" t="s">
        <v>66</v>
      </c>
      <c r="C12" s="2" t="s">
        <v>65</v>
      </c>
      <c r="D12" s="21" t="s">
        <v>28</v>
      </c>
      <c r="E12" s="20">
        <v>210</v>
      </c>
    </row>
    <row r="13" spans="1:5" ht="63" x14ac:dyDescent="0.25">
      <c r="A13" s="31">
        <v>6</v>
      </c>
      <c r="B13" s="15" t="s">
        <v>77</v>
      </c>
      <c r="C13" s="3" t="s">
        <v>78</v>
      </c>
      <c r="D13" s="21" t="s">
        <v>28</v>
      </c>
      <c r="E13" s="20">
        <v>168</v>
      </c>
    </row>
    <row r="14" spans="1:5" ht="23.45" customHeight="1" x14ac:dyDescent="0.25">
      <c r="A14" s="12" t="s">
        <v>27</v>
      </c>
      <c r="B14" s="98" t="s">
        <v>19</v>
      </c>
      <c r="C14" s="99"/>
      <c r="D14" s="99"/>
      <c r="E14" s="99"/>
    </row>
    <row r="15" spans="1:5" x14ac:dyDescent="0.25">
      <c r="A15" s="87" t="s">
        <v>18</v>
      </c>
      <c r="B15" s="87"/>
      <c r="C15" s="87" t="s">
        <v>17</v>
      </c>
      <c r="D15" s="87" t="s">
        <v>16</v>
      </c>
      <c r="E15" s="89" t="s">
        <v>15</v>
      </c>
    </row>
    <row r="16" spans="1:5" x14ac:dyDescent="0.25">
      <c r="A16" s="105"/>
      <c r="B16" s="88"/>
      <c r="C16" s="105"/>
      <c r="D16" s="105"/>
      <c r="E16" s="107"/>
    </row>
    <row r="17" spans="1:5" ht="126" x14ac:dyDescent="0.25">
      <c r="A17" s="21">
        <v>1</v>
      </c>
      <c r="B17" s="22" t="s">
        <v>11</v>
      </c>
      <c r="C17" s="23" t="s">
        <v>52</v>
      </c>
      <c r="D17" s="21" t="s">
        <v>9</v>
      </c>
      <c r="E17" s="21">
        <v>140</v>
      </c>
    </row>
    <row r="18" spans="1:5" ht="63" x14ac:dyDescent="0.25">
      <c r="A18" s="21">
        <v>2</v>
      </c>
      <c r="B18" s="24" t="s">
        <v>10</v>
      </c>
      <c r="C18" s="39" t="s">
        <v>61</v>
      </c>
      <c r="D18" s="20" t="s">
        <v>9</v>
      </c>
      <c r="E18" s="20">
        <v>32</v>
      </c>
    </row>
    <row r="19" spans="1:5" ht="63" x14ac:dyDescent="0.25">
      <c r="A19" s="21">
        <v>3</v>
      </c>
      <c r="B19" s="22" t="s">
        <v>10</v>
      </c>
      <c r="C19" s="22" t="s">
        <v>62</v>
      </c>
      <c r="D19" s="21" t="s">
        <v>9</v>
      </c>
      <c r="E19" s="21">
        <v>30</v>
      </c>
    </row>
    <row r="20" spans="1:5" ht="141.75" x14ac:dyDescent="0.25">
      <c r="A20" s="21">
        <v>4</v>
      </c>
      <c r="B20" s="22" t="s">
        <v>6</v>
      </c>
      <c r="C20" s="18" t="s">
        <v>53</v>
      </c>
      <c r="D20" s="21" t="s">
        <v>1</v>
      </c>
      <c r="E20" s="21">
        <v>1</v>
      </c>
    </row>
    <row r="21" spans="1:5" ht="141.75" x14ac:dyDescent="0.25">
      <c r="A21" s="21">
        <v>5</v>
      </c>
      <c r="B21" s="22" t="s">
        <v>76</v>
      </c>
      <c r="C21" s="1" t="s">
        <v>75</v>
      </c>
      <c r="D21" s="21" t="s">
        <v>1</v>
      </c>
      <c r="E21" s="21">
        <v>1</v>
      </c>
    </row>
    <row r="22" spans="1:5" ht="94.5" x14ac:dyDescent="0.25">
      <c r="A22" s="21">
        <v>6</v>
      </c>
      <c r="B22" s="22" t="s">
        <v>69</v>
      </c>
      <c r="C22" s="23" t="s">
        <v>70</v>
      </c>
      <c r="D22" s="21" t="s">
        <v>1</v>
      </c>
      <c r="E22" s="21">
        <v>2</v>
      </c>
    </row>
    <row r="23" spans="1:5" ht="15.75" x14ac:dyDescent="0.25">
      <c r="A23" s="21">
        <v>7</v>
      </c>
      <c r="B23" s="22" t="s">
        <v>72</v>
      </c>
      <c r="C23" s="1" t="s">
        <v>71</v>
      </c>
      <c r="D23" s="21" t="s">
        <v>1</v>
      </c>
      <c r="E23" s="21">
        <v>2</v>
      </c>
    </row>
    <row r="24" spans="1:5" ht="47.25" x14ac:dyDescent="0.25">
      <c r="A24" s="21">
        <v>8</v>
      </c>
      <c r="B24" s="22" t="s">
        <v>8</v>
      </c>
      <c r="C24" s="18" t="s">
        <v>51</v>
      </c>
      <c r="D24" s="21" t="s">
        <v>1</v>
      </c>
      <c r="E24" s="21">
        <v>4</v>
      </c>
    </row>
    <row r="25" spans="1:5" ht="31.5" x14ac:dyDescent="0.25">
      <c r="A25" s="21">
        <v>9</v>
      </c>
      <c r="B25" s="22" t="s">
        <v>50</v>
      </c>
      <c r="C25" s="25" t="s">
        <v>55</v>
      </c>
      <c r="D25" s="21" t="s">
        <v>1</v>
      </c>
      <c r="E25" s="21">
        <v>4</v>
      </c>
    </row>
    <row r="26" spans="1:5" ht="31.5" x14ac:dyDescent="0.25">
      <c r="A26" s="21">
        <v>10</v>
      </c>
      <c r="B26" s="22" t="s">
        <v>74</v>
      </c>
      <c r="C26" s="23" t="s">
        <v>73</v>
      </c>
      <c r="D26" s="21" t="s">
        <v>1</v>
      </c>
      <c r="E26" s="21">
        <v>2</v>
      </c>
    </row>
    <row r="27" spans="1:5" ht="31.5" x14ac:dyDescent="0.25">
      <c r="A27" s="21">
        <v>11</v>
      </c>
      <c r="B27" s="22" t="s">
        <v>5</v>
      </c>
      <c r="C27" s="22" t="s">
        <v>4</v>
      </c>
      <c r="D27" s="21" t="s">
        <v>1</v>
      </c>
      <c r="E27" s="21">
        <v>4</v>
      </c>
    </row>
    <row r="28" spans="1:5" ht="47.25" x14ac:dyDescent="0.25">
      <c r="A28" s="21">
        <v>12</v>
      </c>
      <c r="B28" s="26" t="s">
        <v>49</v>
      </c>
      <c r="C28" s="27" t="s">
        <v>58</v>
      </c>
      <c r="D28" s="21" t="s">
        <v>1</v>
      </c>
      <c r="E28" s="21">
        <v>1</v>
      </c>
    </row>
  </sheetData>
  <sheetProtection algorithmName="SHA-512" hashValue="M9e2GClX1/3Xy8b4bJAF+jc04b55JqTvDAPzkCvxDJsUuTWF1FFkyawGZq4KuwwNUW7jWa6mSl0I/2foOY4RRw==" saltValue="UAVgxynwHARIhv7RW1AhVg==" spinCount="100000" sheet="1" objects="1" scenarios="1" selectLockedCells="1"/>
  <mergeCells count="13">
    <mergeCell ref="A1:E1"/>
    <mergeCell ref="B14:E14"/>
    <mergeCell ref="A15:A16"/>
    <mergeCell ref="B15:B16"/>
    <mergeCell ref="C15:C16"/>
    <mergeCell ref="D15:D16"/>
    <mergeCell ref="E15:E16"/>
    <mergeCell ref="B5:E5"/>
    <mergeCell ref="A6:A7"/>
    <mergeCell ref="B6:B7"/>
    <mergeCell ref="C6:C7"/>
    <mergeCell ref="D6:D7"/>
    <mergeCell ref="E6:E7"/>
  </mergeCells>
  <conditionalFormatting sqref="C17">
    <cfRule type="duplicateValues" dxfId="7" priority="7"/>
  </conditionalFormatting>
  <conditionalFormatting sqref="C22">
    <cfRule type="duplicateValues" dxfId="6" priority="2"/>
  </conditionalFormatting>
  <conditionalFormatting sqref="C23">
    <cfRule type="duplicateValues" dxfId="5" priority="3"/>
  </conditionalFormatting>
  <conditionalFormatting sqref="C26">
    <cfRule type="duplicateValues" dxfId="4" priority="1"/>
  </conditionalFormatting>
  <conditionalFormatting sqref="C28">
    <cfRule type="duplicateValues" dxfId="3" priority="6"/>
  </conditionalFormatting>
  <pageMargins left="0.23622047244094491" right="0.23622047244094491" top="0.74803149606299213" bottom="0.74803149606299213" header="0.31496062992125984" footer="0.31496062992125984"/>
  <pageSetup paperSize="9" scale="85" fitToHeight="0" orientation="portrait" r:id="rId1"/>
  <headerFooter>
    <oddHeader>&amp;L&amp;P of &amp;N&amp;C&amp;F&amp;R&amp;A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27"/>
  <sheetViews>
    <sheetView view="pageBreakPreview" zoomScaleNormal="100" zoomScaleSheetLayoutView="100" workbookViewId="0">
      <selection activeCell="F9" sqref="F9"/>
    </sheetView>
  </sheetViews>
  <sheetFormatPr defaultRowHeight="15" x14ac:dyDescent="0.25"/>
  <cols>
    <col min="1" max="1" width="12.85546875" style="6" customWidth="1"/>
    <col min="2" max="2" width="27.7109375" style="7" customWidth="1"/>
    <col min="3" max="3" width="55" style="7" customWidth="1"/>
    <col min="4" max="4" width="9.140625" style="7" customWidth="1"/>
    <col min="5" max="5" width="9.7109375" style="7" bestFit="1" customWidth="1"/>
    <col min="6" max="16384" width="9.140625" style="7"/>
  </cols>
  <sheetData>
    <row r="1" spans="1:5" ht="69" customHeight="1" x14ac:dyDescent="0.25">
      <c r="A1" s="103"/>
      <c r="B1" s="103"/>
      <c r="C1" s="103"/>
      <c r="D1" s="103"/>
      <c r="E1" s="103"/>
    </row>
    <row r="2" spans="1:5" s="10" customFormat="1" ht="18.75" x14ac:dyDescent="0.3">
      <c r="A2" s="28" t="s">
        <v>41</v>
      </c>
      <c r="B2" s="9" t="s">
        <v>39</v>
      </c>
      <c r="C2" s="9"/>
      <c r="D2" s="9"/>
      <c r="E2" s="9"/>
    </row>
    <row r="3" spans="1:5" s="10" customFormat="1" ht="18.75" x14ac:dyDescent="0.3">
      <c r="A3" s="28" t="s">
        <v>38</v>
      </c>
      <c r="B3" s="9" t="s">
        <v>40</v>
      </c>
      <c r="C3" s="9"/>
      <c r="D3" s="9"/>
      <c r="E3" s="9"/>
    </row>
    <row r="4" spans="1:5" s="10" customFormat="1" ht="18.75" x14ac:dyDescent="0.3">
      <c r="A4" s="28" t="s">
        <v>64</v>
      </c>
      <c r="B4" s="9" t="s">
        <v>88</v>
      </c>
      <c r="C4" s="9"/>
      <c r="D4" s="9"/>
      <c r="E4" s="9"/>
    </row>
    <row r="6" spans="1:5" ht="23.25" customHeight="1" x14ac:dyDescent="0.25">
      <c r="A6" s="29" t="s">
        <v>37</v>
      </c>
      <c r="B6" s="79" t="s">
        <v>90</v>
      </c>
      <c r="C6" s="80"/>
      <c r="D6" s="80"/>
      <c r="E6" s="80"/>
    </row>
    <row r="7" spans="1:5" ht="30" customHeight="1" x14ac:dyDescent="0.25">
      <c r="A7" s="85" t="s">
        <v>18</v>
      </c>
      <c r="B7" s="104" t="s">
        <v>36</v>
      </c>
      <c r="C7" s="87" t="s">
        <v>35</v>
      </c>
      <c r="D7" s="87" t="s">
        <v>16</v>
      </c>
      <c r="E7" s="87" t="s">
        <v>15</v>
      </c>
    </row>
    <row r="8" spans="1:5" x14ac:dyDescent="0.25">
      <c r="A8" s="86"/>
      <c r="B8" s="104"/>
      <c r="C8" s="105"/>
      <c r="D8" s="105"/>
      <c r="E8" s="106"/>
    </row>
    <row r="9" spans="1:5" ht="31.5" x14ac:dyDescent="0.25">
      <c r="A9" s="14">
        <v>1</v>
      </c>
      <c r="B9" s="15" t="s">
        <v>34</v>
      </c>
      <c r="C9" s="4" t="s">
        <v>57</v>
      </c>
      <c r="D9" s="16" t="s">
        <v>32</v>
      </c>
      <c r="E9" s="17">
        <v>75</v>
      </c>
    </row>
    <row r="10" spans="1:5" ht="31.5" x14ac:dyDescent="0.25">
      <c r="A10" s="14">
        <v>2</v>
      </c>
      <c r="B10" s="18" t="s">
        <v>33</v>
      </c>
      <c r="C10" s="19" t="s">
        <v>44</v>
      </c>
      <c r="D10" s="16" t="s">
        <v>32</v>
      </c>
      <c r="E10" s="17">
        <v>80</v>
      </c>
    </row>
    <row r="11" spans="1:5" ht="47.25" x14ac:dyDescent="0.25">
      <c r="A11" s="14">
        <v>3</v>
      </c>
      <c r="B11" s="18" t="s">
        <v>31</v>
      </c>
      <c r="C11" s="4" t="s">
        <v>30</v>
      </c>
      <c r="D11" s="20" t="s">
        <v>28</v>
      </c>
      <c r="E11" s="20">
        <v>396</v>
      </c>
    </row>
    <row r="12" spans="1:5" ht="63" x14ac:dyDescent="0.25">
      <c r="A12" s="14">
        <v>4</v>
      </c>
      <c r="B12" s="15" t="s">
        <v>29</v>
      </c>
      <c r="C12" s="4" t="s">
        <v>45</v>
      </c>
      <c r="D12" s="20" t="s">
        <v>28</v>
      </c>
      <c r="E12" s="30">
        <v>280</v>
      </c>
    </row>
    <row r="13" spans="1:5" ht="110.25" x14ac:dyDescent="0.25">
      <c r="A13" s="14">
        <v>5</v>
      </c>
      <c r="B13" s="15" t="s">
        <v>66</v>
      </c>
      <c r="C13" s="2" t="s">
        <v>65</v>
      </c>
      <c r="D13" s="21" t="s">
        <v>28</v>
      </c>
      <c r="E13" s="30">
        <v>272</v>
      </c>
    </row>
    <row r="14" spans="1:5" ht="110.25" x14ac:dyDescent="0.25">
      <c r="A14" s="14">
        <v>6</v>
      </c>
      <c r="B14" s="15" t="s">
        <v>67</v>
      </c>
      <c r="C14" s="2" t="s">
        <v>68</v>
      </c>
      <c r="D14" s="21" t="s">
        <v>28</v>
      </c>
      <c r="E14" s="30">
        <v>320</v>
      </c>
    </row>
    <row r="15" spans="1:5" ht="63" x14ac:dyDescent="0.25">
      <c r="A15" s="14">
        <v>7</v>
      </c>
      <c r="B15" s="15" t="s">
        <v>77</v>
      </c>
      <c r="C15" s="3" t="s">
        <v>78</v>
      </c>
      <c r="D15" s="21" t="s">
        <v>28</v>
      </c>
      <c r="E15" s="30">
        <v>168</v>
      </c>
    </row>
    <row r="16" spans="1:5" ht="20.25" x14ac:dyDescent="0.25">
      <c r="A16" s="12" t="s">
        <v>27</v>
      </c>
      <c r="B16" s="98" t="s">
        <v>19</v>
      </c>
      <c r="C16" s="99"/>
      <c r="D16" s="99"/>
      <c r="E16" s="99"/>
    </row>
    <row r="17" spans="1:5" x14ac:dyDescent="0.25">
      <c r="A17" s="85" t="s">
        <v>18</v>
      </c>
      <c r="B17" s="85"/>
      <c r="C17" s="85" t="s">
        <v>17</v>
      </c>
      <c r="D17" s="109" t="s">
        <v>16</v>
      </c>
      <c r="E17" s="111" t="s">
        <v>15</v>
      </c>
    </row>
    <row r="18" spans="1:5" x14ac:dyDescent="0.25">
      <c r="A18" s="86"/>
      <c r="B18" s="86"/>
      <c r="C18" s="86"/>
      <c r="D18" s="110"/>
      <c r="E18" s="112"/>
    </row>
    <row r="19" spans="1:5" ht="126" x14ac:dyDescent="0.25">
      <c r="A19" s="14">
        <v>1</v>
      </c>
      <c r="B19" s="22" t="s">
        <v>11</v>
      </c>
      <c r="C19" s="23" t="s">
        <v>60</v>
      </c>
      <c r="D19" s="21" t="s">
        <v>9</v>
      </c>
      <c r="E19" s="31">
        <v>120</v>
      </c>
    </row>
    <row r="20" spans="1:5" ht="63" x14ac:dyDescent="0.25">
      <c r="A20" s="21">
        <v>2</v>
      </c>
      <c r="B20" s="32" t="s">
        <v>10</v>
      </c>
      <c r="C20" s="32" t="s">
        <v>61</v>
      </c>
      <c r="D20" s="32" t="s">
        <v>9</v>
      </c>
      <c r="E20" s="20">
        <v>36</v>
      </c>
    </row>
    <row r="21" spans="1:5" ht="63" x14ac:dyDescent="0.25">
      <c r="A21" s="14">
        <v>3</v>
      </c>
      <c r="B21" s="33" t="s">
        <v>10</v>
      </c>
      <c r="C21" s="33" t="s">
        <v>62</v>
      </c>
      <c r="D21" s="33" t="s">
        <v>9</v>
      </c>
      <c r="E21" s="21">
        <v>34</v>
      </c>
    </row>
    <row r="22" spans="1:5" ht="141.75" x14ac:dyDescent="0.25">
      <c r="A22" s="21">
        <v>4</v>
      </c>
      <c r="B22" s="33" t="s">
        <v>6</v>
      </c>
      <c r="C22" s="34" t="s">
        <v>53</v>
      </c>
      <c r="D22" s="33" t="s">
        <v>1</v>
      </c>
      <c r="E22" s="21">
        <v>3</v>
      </c>
    </row>
    <row r="23" spans="1:5" ht="47.25" x14ac:dyDescent="0.25">
      <c r="A23" s="14">
        <v>5</v>
      </c>
      <c r="B23" s="33" t="s">
        <v>8</v>
      </c>
      <c r="C23" s="34" t="s">
        <v>51</v>
      </c>
      <c r="D23" s="21" t="s">
        <v>1</v>
      </c>
      <c r="E23" s="21">
        <v>6</v>
      </c>
    </row>
    <row r="24" spans="1:5" ht="31.5" x14ac:dyDescent="0.25">
      <c r="A24" s="21">
        <v>6</v>
      </c>
      <c r="B24" s="24" t="s">
        <v>50</v>
      </c>
      <c r="C24" s="25" t="s">
        <v>55</v>
      </c>
      <c r="D24" s="21" t="s">
        <v>1</v>
      </c>
      <c r="E24" s="21">
        <v>4</v>
      </c>
    </row>
    <row r="25" spans="1:5" ht="31.5" x14ac:dyDescent="0.25">
      <c r="A25" s="14">
        <v>7</v>
      </c>
      <c r="B25" s="22" t="s">
        <v>74</v>
      </c>
      <c r="C25" s="23" t="s">
        <v>73</v>
      </c>
      <c r="D25" s="21" t="s">
        <v>1</v>
      </c>
      <c r="E25" s="21">
        <v>2</v>
      </c>
    </row>
    <row r="26" spans="1:5" ht="31.5" x14ac:dyDescent="0.25">
      <c r="A26" s="21">
        <v>8</v>
      </c>
      <c r="B26" s="33" t="s">
        <v>5</v>
      </c>
      <c r="C26" s="33" t="s">
        <v>4</v>
      </c>
      <c r="D26" s="21" t="s">
        <v>1</v>
      </c>
      <c r="E26" s="21">
        <v>3</v>
      </c>
    </row>
    <row r="27" spans="1:5" ht="47.25" x14ac:dyDescent="0.25">
      <c r="A27" s="21">
        <v>9</v>
      </c>
      <c r="B27" s="26" t="s">
        <v>49</v>
      </c>
      <c r="C27" s="27" t="s">
        <v>58</v>
      </c>
      <c r="D27" s="21" t="s">
        <v>1</v>
      </c>
      <c r="E27" s="21">
        <v>1</v>
      </c>
    </row>
  </sheetData>
  <sheetProtection algorithmName="SHA-512" hashValue="SOJD/oYuCbmyqzJWw7u2jDvVTtw9gwj7mSQ513BGQdCleEK7CiyOWyCUFWHmxW9hCjo4VA9fDZJFXhhyWnIjRw==" saltValue="m3Ow8UBT6MUYae7Sk691rA==" spinCount="100000" sheet="1" objects="1" scenarios="1" selectLockedCells="1"/>
  <mergeCells count="13">
    <mergeCell ref="B16:E16"/>
    <mergeCell ref="A17:A18"/>
    <mergeCell ref="B17:B18"/>
    <mergeCell ref="C17:C18"/>
    <mergeCell ref="D17:D18"/>
    <mergeCell ref="E17:E18"/>
    <mergeCell ref="A1:E1"/>
    <mergeCell ref="B6:E6"/>
    <mergeCell ref="A7:A8"/>
    <mergeCell ref="B7:B8"/>
    <mergeCell ref="C7:C8"/>
    <mergeCell ref="D7:D8"/>
    <mergeCell ref="E7:E8"/>
  </mergeCells>
  <conditionalFormatting sqref="C19">
    <cfRule type="duplicateValues" dxfId="2" priority="2"/>
  </conditionalFormatting>
  <conditionalFormatting sqref="C25">
    <cfRule type="duplicateValues" dxfId="1" priority="3"/>
  </conditionalFormatting>
  <conditionalFormatting sqref="C27">
    <cfRule type="duplicateValues" dxfId="0" priority="16"/>
  </conditionalFormatting>
  <pageMargins left="0.23622047244094491" right="0.23622047244094491" top="0.74803149606299213" bottom="0.74803149606299213" header="0.31496062992125984" footer="0.31496062992125984"/>
  <pageSetup paperSize="9" scale="86" fitToHeight="0" orientation="portrait" r:id="rId1"/>
  <headerFooter>
    <oddHeader>&amp;L&amp;P of &amp;N&amp;C&amp;F&amp;R&amp;A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Nowshera Summary</vt:lpstr>
      <vt:lpstr>GGPS Talab Abad</vt:lpstr>
      <vt:lpstr>GGPS Khat Kalay</vt:lpstr>
      <vt:lpstr>GGPS Iraq Abad</vt:lpstr>
      <vt:lpstr>GGPS Wazir Garhi</vt:lpstr>
      <vt:lpstr>GGPS Umer Khan Kalay</vt:lpstr>
      <vt:lpstr>'GGPS Iraq Abad'!Print_Area</vt:lpstr>
      <vt:lpstr>'GGPS Khat Kalay'!Print_Area</vt:lpstr>
      <vt:lpstr>'GGPS Talab Abad'!Print_Area</vt:lpstr>
      <vt:lpstr>'GGPS Umer Khan Kalay'!Print_Area</vt:lpstr>
      <vt:lpstr>'Nowshera Summary'!Print_Area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cosmic</dc:creator>
  <cp:lastModifiedBy>Najeeb</cp:lastModifiedBy>
  <cp:lastPrinted>2023-10-24T04:28:30Z</cp:lastPrinted>
  <dcterms:created xsi:type="dcterms:W3CDTF">2022-02-12T08:14:59Z</dcterms:created>
  <dcterms:modified xsi:type="dcterms:W3CDTF">2023-10-24T04:35:34Z</dcterms:modified>
</cp:coreProperties>
</file>